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68" firstSheet="10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<sst xmlns="http://schemas.openxmlformats.org/spreadsheetml/2006/main" count="705" uniqueCount="351">
  <si>
    <t>附件2-3</t>
  </si>
  <si>
    <t>预算01-1表</t>
  </si>
  <si>
    <t>财务收支预算总表</t>
  </si>
  <si>
    <t>单位名称：大姚县金碧镇仓街卫生院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</si>
  <si>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</si>
  <si>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</si>
  <si>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</si>
  <si>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</si>
  <si>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</si>
  <si>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</si>
  <si>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</si>
  <si>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</si>
  <si>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</si>
  <si>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</si>
  <si>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</si>
  <si>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</si>
  <si>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</si>
  <si>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</si>
  <si>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</si>
  <si>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</si>
  <si>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</si>
  <si>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</si>
  <si>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</si>
  <si>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</si>
  <si>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</si>
  <si>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</si>
  <si>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</si>
  <si>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</si>
  <si>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</si>
  <si>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</si>
  <si>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</si>
  <si>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</si>
  <si>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</si>
  <si>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</si>
  <si>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</si>
  <si>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</si>
  <si>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</si>
  <si>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</si>
  <si>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</si>
  <si>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</si>
  <si>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</si>
  <si>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</si>
  <si>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</si>
  <si>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</si>
  <si>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</si>
  <si>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</si>
  <si>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</si>
  <si>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</si>
  <si>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</si>
  <si>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</si>
  <si>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</si>
  <si>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</si>
  <si>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</si>
  <si>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</si>
  <si>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</si>
  <si>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</si>
  <si>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</si>
  <si>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</si>
  <si>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</si>
  <si>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</si>
  <si>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</si>
  <si>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</si>
  <si>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</si>
  <si>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</si>
  <si>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</si>
  <si>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</si>
  <si>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</si>
  <si>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</si>
  <si>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</si>
  <si>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大姚县金碧镇仓街卫生院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</si>
  <si>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</si>
  <si>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</si>
  <si>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</si>
  <si>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</si>
  <si>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</si>
  <si>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</si>
  <si>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</si>
  <si>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</si>
  <si>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</si>
  <si>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</si>
  <si>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</si>
  <si>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</si>
  <si>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</si>
  <si>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</si>
  <si>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</si>
  <si>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</si>
  <si>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</si>
  <si>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</si>
  <si>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</si>
  <si>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</si>
  <si>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</si>
  <si>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</si>
  <si>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21003</t>
  </si>
  <si>
    <t>基层医疗卫生机构</t>
  </si>
  <si>
    <t>2100302</t>
  </si>
  <si>
    <t>乡镇卫生院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</si>
  <si>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</si>
  <si>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</si>
  <si>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</si>
  <si>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</si>
  <si>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</si>
  <si>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</si>
  <si>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</si>
  <si>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</si>
  <si>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</si>
  <si>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</si>
  <si>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</si>
  <si>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</si>
  <si>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</si>
  <si>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</si>
  <si>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</si>
  <si>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</si>
  <si>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</si>
  <si>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</si>
  <si>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</si>
  <si>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</si>
  <si>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</si>
  <si>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</si>
  <si>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</si>
  <si>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</si>
  <si>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</si>
  <si>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</si>
  <si>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</si>
  <si>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</si>
  <si>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</si>
  <si>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</si>
  <si>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</si>
  <si>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</si>
  <si>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</si>
  <si>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</si>
  <si>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</si>
  <si>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</si>
  <si>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</si>
  <si>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</si>
  <si>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</si>
  <si>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</si>
  <si>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</si>
  <si>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</si>
  <si>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</si>
  <si>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</si>
  <si>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</si>
  <si>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</si>
  <si>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</si>
  <si>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</si>
  <si>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</si>
  <si>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</si>
  <si>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</si>
  <si>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</si>
  <si>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</si>
  <si>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</si>
  <si>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</si>
  <si>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</si>
  <si>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</si>
  <si>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</si>
  <si>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</si>
  <si>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</si>
  <si>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</si>
  <si>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</si>
  <si>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</si>
  <si>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</si>
  <si>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基层医疗卫生机构</t>
  </si>
  <si>
    <t xml:space="preserve">    乡镇卫生院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</si>
  <si>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</si>
  <si>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</si>
  <si>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</si>
  <si>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</si>
  <si>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住房改革支出</t>
  </si>
  <si>
    <t xml:space="preserve">    住房公积金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</si>
  <si>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</si>
  <si>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</si>
  <si>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</si>
  <si>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</si>
  <si>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</si>
  <si>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</si>
  <si>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</si>
  <si>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</si>
  <si>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</si>
  <si>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</si>
  <si>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</si>
  <si>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</si>
  <si>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</si>
  <si>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</si>
  <si>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</si>
  <si>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</si>
  <si>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</si>
  <si>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</si>
  <si>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</si>
  <si>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</si>
  <si>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</si>
  <si>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</si>
  <si>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</si>
  <si>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</si>
  <si>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</si>
  <si>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</si>
  <si>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</si>
  <si>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</si>
  <si>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</si>
  <si>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</si>
  <si>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</si>
  <si>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</si>
  <si>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</si>
  <si>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</si>
  <si>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</si>
  <si>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</si>
  <si>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</si>
  <si>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</si>
  <si>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</si>
  <si>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</si>
  <si>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</si>
  <si>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</si>
  <si>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</si>
  <si>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</si>
  <si>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</si>
  <si>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532326231100001374268</t>
  </si>
  <si>
    <t>事业人员基本工资</t>
  </si>
  <si>
    <t>30101</t>
  </si>
  <si>
    <t>基本工资</t>
  </si>
  <si>
    <t>532326231100001374251</t>
  </si>
  <si>
    <t>事业人员工绩效奖励</t>
  </si>
  <si>
    <t>30107</t>
  </si>
  <si>
    <t>绩效工资</t>
  </si>
  <si>
    <t>532326221100000555148</t>
  </si>
  <si>
    <t>2017年新增绩效奖励（事业）</t>
  </si>
  <si>
    <t>532326231100001374270</t>
  </si>
  <si>
    <t>事业人员津贴补贴</t>
  </si>
  <si>
    <t>30102</t>
  </si>
  <si>
    <t>津贴补贴</t>
  </si>
  <si>
    <t>532326241100002227867</t>
  </si>
  <si>
    <t>事业人员一个月基本工资额度</t>
  </si>
  <si>
    <t>532326210000000019420</t>
  </si>
  <si>
    <t>机关事业单位基本养老保险缴费</t>
  </si>
  <si>
    <t>30108</t>
  </si>
  <si>
    <t>532326231100001374261</t>
  </si>
  <si>
    <t>医疗保险缴费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</si>
  <si>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</si>
  <si>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</si>
  <si>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</si>
  <si>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</si>
  <si>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</si>
  <si>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</si>
  <si>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532326231100001374256</t>
  </si>
  <si>
    <t>工伤保险</t>
  </si>
  <si>
    <t>532326231100001374272</t>
  </si>
  <si>
    <t>失业保险</t>
  </si>
  <si>
    <t>532326231100001088539</t>
  </si>
  <si>
    <t>30113</t>
  </si>
  <si>
    <t>532326231100001374274</t>
  </si>
  <si>
    <t>退休生活补助</t>
  </si>
  <si>
    <t>30302</t>
  </si>
  <si>
    <t>退休费</t>
  </si>
  <si>
    <t>532326231100001374263</t>
  </si>
  <si>
    <t>退休公用经费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</si>
  <si>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</si>
  <si>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</si>
  <si>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</si>
  <si>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</si>
  <si>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</si>
  <si>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</si>
  <si>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</si>
  <si>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</si>
  <si>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</si>
  <si>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</si>
  <si>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</si>
  <si>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</si>
  <si>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532326241100002141841</t>
  </si>
  <si>
    <t>其他财政供养人员（乡村医生）生活补助资金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</si>
  <si>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</si>
  <si>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</si>
  <si>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</si>
  <si>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</si>
  <si>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</si>
  <si>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</si>
  <si>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</si>
  <si>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</si>
  <si>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</si>
  <si>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</si>
  <si>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</si>
  <si>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</si>
  <si>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</si>
  <si>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</si>
  <si>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其它财政供养（乡村医生）生活补助资金</t>
  </si>
  <si>
    <t>完成村医补助兑现</t>
  </si>
  <si>
    <t>产出指标</t>
  </si>
  <si>
    <t/>
  </si>
  <si>
    <t>数量指标</t>
  </si>
  <si>
    <t>受益村医人数</t>
  </si>
  <si>
    <t>=</t>
  </si>
  <si>
    <t>人</t>
  </si>
  <si>
    <t>定性指标</t>
  </si>
  <si>
    <t>大姚县2018年部门预算编制实施方案</t>
  </si>
  <si>
    <t>效益指标</t>
  </si>
  <si>
    <t>经济效益指标</t>
  </si>
  <si>
    <t>村医补助金额</t>
  </si>
  <si>
    <t>元</t>
  </si>
  <si>
    <t>满意度指标</t>
  </si>
  <si>
    <t>服务对象满意度指标</t>
  </si>
  <si>
    <t>村医满意度</t>
  </si>
  <si>
    <t>%</t>
  </si>
  <si>
    <t>定量指标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</si>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</sst>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82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2"/>
      <color rgb="FF000000"/>
      <name val="宋体"/>
      <family val="0"/>
    </font>
    <font>
      <sz val="16"/>
      <color rgb="FF000000"/>
      <name val="宋体"/>
      <family val="0"/>
    </font>
    <font>
      <sz val="36"/>
      <color rgb="FF000000"/>
      <name val="方正小标宋简体"/>
      <family val="0"/>
    </font>
    <font>
      <b/>
      <sz val="16"/>
      <color rgb="FF000000"/>
      <name val="宋体"/>
      <family val="0"/>
    </font>
    <font>
      <sz val="12"/>
      <color rgb="FF000000"/>
      <name val="方正黑体_GBK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646464"/>
      </bottom>
    </border>
    <border>
      <left style="thin">
        <color rgb="FF000000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3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5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67" fillId="33" borderId="10" xfId="67" applyFont="1" applyFill="1" applyBorder="1" applyAlignment="1" applyProtection="1">
      <alignment horizontal="center" vertical="center" wrapText="1"/>
      <protection locked="0"/>
    </xf>
    <xf numFmtId="0" fontId="67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7" fillId="33" borderId="13" xfId="67" applyFont="1" applyFill="1" applyBorder="1" applyAlignment="1" applyProtection="1">
      <alignment horizontal="center" vertical="center"/>
      <protection locked="0"/>
    </xf>
    <xf numFmtId="0" fontId="67" fillId="33" borderId="14" xfId="67" applyFont="1" applyFill="1" applyBorder="1" applyAlignment="1" applyProtection="1">
      <alignment horizontal="center" vertical="center" wrapText="1"/>
      <protection locked="0"/>
    </xf>
    <xf numFmtId="0" fontId="67" fillId="0" borderId="14" xfId="67" applyFont="1" applyFill="1" applyBorder="1" applyAlignment="1" applyProtection="1">
      <alignment horizontal="center" vertical="center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/>
      <protection locked="0"/>
    </xf>
    <xf numFmtId="0" fontId="66" fillId="33" borderId="15" xfId="67" applyFont="1" applyFill="1" applyBorder="1" applyAlignment="1" applyProtection="1">
      <alignment horizontal="left" vertical="center" wrapText="1"/>
      <protection/>
    </xf>
    <xf numFmtId="0" fontId="66" fillId="33" borderId="15" xfId="67" applyFont="1" applyFill="1" applyBorder="1" applyAlignment="1" applyProtection="1">
      <alignment horizontal="center" vertical="center" wrapText="1"/>
      <protection locked="0"/>
    </xf>
    <xf numFmtId="4" fontId="66" fillId="33" borderId="15" xfId="67" applyNumberFormat="1" applyFont="1" applyFill="1" applyBorder="1" applyAlignment="1" applyProtection="1">
      <alignment horizontal="right" vertical="center"/>
      <protection/>
    </xf>
    <xf numFmtId="4" fontId="66" fillId="33" borderId="15" xfId="67" applyNumberFormat="1" applyFont="1" applyFill="1" applyBorder="1" applyAlignment="1" applyProtection="1">
      <alignment horizontal="right" vertical="center"/>
      <protection locked="0"/>
    </xf>
    <xf numFmtId="0" fontId="66" fillId="0" borderId="15" xfId="67" applyFont="1" applyFill="1" applyBorder="1" applyAlignment="1" applyProtection="1">
      <alignment horizontal="left" vertical="center" wrapText="1"/>
      <protection locked="0"/>
    </xf>
    <xf numFmtId="0" fontId="66" fillId="33" borderId="11" xfId="67" applyFont="1" applyFill="1" applyBorder="1" applyAlignment="1" applyProtection="1">
      <alignment horizontal="center" vertical="center" wrapText="1"/>
      <protection/>
    </xf>
    <xf numFmtId="0" fontId="66" fillId="33" borderId="12" xfId="67" applyFont="1" applyFill="1" applyBorder="1" applyAlignment="1" applyProtection="1">
      <alignment horizontal="center" vertical="center" wrapText="1"/>
      <protection locked="0"/>
    </xf>
    <xf numFmtId="0" fontId="66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3" fontId="67" fillId="0" borderId="15" xfId="67" applyNumberFormat="1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left" vertical="center" wrapText="1"/>
      <protection/>
    </xf>
    <xf numFmtId="0" fontId="67" fillId="0" borderId="15" xfId="67" applyFont="1" applyFill="1" applyBorder="1" applyAlignment="1" applyProtection="1">
      <alignment horizontal="right" vertical="center"/>
      <protection locked="0"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7" fillId="0" borderId="12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63" fillId="0" borderId="21" xfId="0" applyFont="1" applyFill="1" applyBorder="1" applyAlignment="1">
      <alignment horizontal="center" vertical="center" wrapText="1"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vertical="center" wrapText="1"/>
      <protection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5" xfId="67" applyFont="1" applyFill="1" applyBorder="1" applyAlignment="1" applyProtection="1">
      <alignment horizontal="center" vertical="center"/>
      <protection locked="0"/>
    </xf>
    <xf numFmtId="0" fontId="66" fillId="0" borderId="15" xfId="67" applyFont="1" applyFill="1" applyBorder="1" applyAlignment="1" applyProtection="1">
      <alignment horizontal="left" vertical="center" wrapText="1"/>
      <protection/>
    </xf>
    <xf numFmtId="0" fontId="66" fillId="0" borderId="15" xfId="67" applyFont="1" applyFill="1" applyBorder="1" applyAlignment="1" applyProtection="1">
      <alignment vertical="center" wrapText="1"/>
      <protection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 locked="0"/>
    </xf>
    <xf numFmtId="0" fontId="66" fillId="0" borderId="15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66" fillId="0" borderId="0" xfId="67" applyFont="1" applyFill="1" applyBorder="1" applyAlignment="1" applyProtection="1">
      <alignment horizontal="right"/>
      <protection locked="0"/>
    </xf>
    <xf numFmtId="0" fontId="67" fillId="0" borderId="22" xfId="67" applyFont="1" applyFill="1" applyBorder="1" applyAlignment="1" applyProtection="1">
      <alignment horizontal="center" vertical="center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6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6" fillId="0" borderId="15" xfId="67" applyFont="1" applyFill="1" applyBorder="1" applyAlignment="1" applyProtection="1">
      <alignment horizontal="right" vertical="center"/>
      <protection locked="0"/>
    </xf>
    <xf numFmtId="0" fontId="9" fillId="0" borderId="28" xfId="67" applyFont="1" applyFill="1" applyBorder="1" applyAlignment="1" applyProtection="1">
      <alignment horizontal="left" wrapText="1"/>
      <protection/>
    </xf>
    <xf numFmtId="0" fontId="63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180" fontId="67" fillId="0" borderId="21" xfId="67" applyNumberFormat="1" applyFont="1" applyFill="1" applyBorder="1" applyAlignment="1" applyProtection="1">
      <alignment horizontal="center" vertical="center"/>
      <protection/>
    </xf>
    <xf numFmtId="180" fontId="66" fillId="0" borderId="21" xfId="67" applyNumberFormat="1" applyFont="1" applyFill="1" applyBorder="1" applyAlignment="1" applyProtection="1">
      <alignment horizontal="right" vertical="center"/>
      <protection locked="0"/>
    </xf>
    <xf numFmtId="0" fontId="66" fillId="0" borderId="21" xfId="67" applyFont="1" applyFill="1" applyBorder="1" applyAlignment="1" applyProtection="1">
      <alignment horizontal="left" vertical="center"/>
      <protection locked="0"/>
    </xf>
    <xf numFmtId="0" fontId="66" fillId="0" borderId="21" xfId="67" applyFont="1" applyFill="1" applyBorder="1" applyAlignment="1" applyProtection="1">
      <alignment horizontal="center" vertical="center"/>
      <protection locked="0"/>
    </xf>
    <xf numFmtId="180" fontId="66" fillId="0" borderId="21" xfId="67" applyNumberFormat="1" applyFont="1" applyFill="1" applyBorder="1" applyAlignment="1" applyProtection="1">
      <alignment horizontal="center" vertical="center"/>
      <protection locked="0"/>
    </xf>
    <xf numFmtId="0" fontId="66" fillId="0" borderId="21" xfId="67" applyFont="1" applyFill="1" applyBorder="1" applyAlignment="1" applyProtection="1">
      <alignment horizontal="left" vertical="center" wrapText="1"/>
      <protection/>
    </xf>
    <xf numFmtId="180" fontId="66" fillId="0" borderId="21" xfId="67" applyNumberFormat="1" applyFont="1" applyFill="1" applyBorder="1" applyAlignment="1" applyProtection="1">
      <alignment horizontal="left" vertical="center" wrapText="1"/>
      <protection/>
    </xf>
    <xf numFmtId="180" fontId="9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6" fillId="0" borderId="21" xfId="67" applyNumberFormat="1" applyFont="1" applyFill="1" applyBorder="1" applyAlignment="1" applyProtection="1">
      <alignment horizontal="right" vertical="center"/>
      <protection/>
    </xf>
    <xf numFmtId="180" fontId="66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right" wrapText="1"/>
      <protection locked="0"/>
    </xf>
    <xf numFmtId="0" fontId="66" fillId="0" borderId="0" xfId="67" applyFont="1" applyFill="1" applyBorder="1" applyAlignment="1" applyProtection="1">
      <alignment horizontal="right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67" fillId="0" borderId="32" xfId="67" applyFont="1" applyFill="1" applyBorder="1" applyAlignment="1" applyProtection="1">
      <alignment horizontal="center" vertical="center"/>
      <protection/>
    </xf>
    <xf numFmtId="0" fontId="66" fillId="0" borderId="25" xfId="67" applyFont="1" applyFill="1" applyBorder="1" applyAlignment="1" applyProtection="1">
      <alignment horizontal="left" vertical="center" wrapText="1"/>
      <protection/>
    </xf>
    <xf numFmtId="0" fontId="66" fillId="0" borderId="32" xfId="67" applyFont="1" applyFill="1" applyBorder="1" applyAlignment="1" applyProtection="1">
      <alignment horizontal="left" vertical="center" wrapText="1"/>
      <protection/>
    </xf>
    <xf numFmtId="0" fontId="66" fillId="0" borderId="32" xfId="67" applyFont="1" applyFill="1" applyBorder="1" applyAlignment="1" applyProtection="1">
      <alignment horizontal="right" vertical="center"/>
      <protection/>
    </xf>
    <xf numFmtId="180" fontId="66" fillId="0" borderId="32" xfId="67" applyNumberFormat="1" applyFont="1" applyFill="1" applyBorder="1" applyAlignment="1" applyProtection="1">
      <alignment horizontal="right" vertical="center"/>
      <protection locked="0"/>
    </xf>
    <xf numFmtId="180" fontId="66" fillId="0" borderId="32" xfId="67" applyNumberFormat="1" applyFont="1" applyFill="1" applyBorder="1" applyAlignment="1" applyProtection="1">
      <alignment horizontal="right" vertical="center"/>
      <protection/>
    </xf>
    <xf numFmtId="0" fontId="66" fillId="0" borderId="34" xfId="67" applyFont="1" applyFill="1" applyBorder="1" applyAlignment="1" applyProtection="1">
      <alignment horizontal="center" vertical="center"/>
      <protection/>
    </xf>
    <xf numFmtId="0" fontId="66" fillId="0" borderId="33" xfId="67" applyFont="1" applyFill="1" applyBorder="1" applyAlignment="1" applyProtection="1">
      <alignment horizontal="left" vertical="center"/>
      <protection/>
    </xf>
    <xf numFmtId="0" fontId="9" fillId="0" borderId="30" xfId="67" applyFont="1" applyFill="1" applyBorder="1" applyAlignment="1" applyProtection="1">
      <alignment horizontal="left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7" fillId="0" borderId="35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49" fontId="67" fillId="0" borderId="22" xfId="67" applyNumberFormat="1" applyFont="1" applyFill="1" applyBorder="1" applyAlignment="1" applyProtection="1">
      <alignment horizontal="center" vertical="center" wrapText="1"/>
      <protection/>
    </xf>
    <xf numFmtId="0" fontId="67" fillId="0" borderId="35" xfId="67" applyFont="1" applyFill="1" applyBorder="1" applyAlignment="1" applyProtection="1">
      <alignment horizontal="center" vertical="center"/>
      <protection/>
    </xf>
    <xf numFmtId="0" fontId="67" fillId="0" borderId="36" xfId="67" applyFont="1" applyFill="1" applyBorder="1" applyAlignment="1" applyProtection="1">
      <alignment horizontal="center" vertical="center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37" xfId="67" applyFont="1" applyFill="1" applyBorder="1" applyAlignment="1" applyProtection="1">
      <alignment horizontal="center" vertical="center"/>
      <protection/>
    </xf>
    <xf numFmtId="49" fontId="67" fillId="0" borderId="21" xfId="67" applyNumberFormat="1" applyFont="1" applyFill="1" applyBorder="1" applyAlignment="1" applyProtection="1">
      <alignment horizontal="center" vertical="center"/>
      <protection/>
    </xf>
    <xf numFmtId="181" fontId="66" fillId="0" borderId="21" xfId="67" applyNumberFormat="1" applyFont="1" applyFill="1" applyBorder="1" applyAlignment="1" applyProtection="1">
      <alignment horizontal="right" vertical="center"/>
      <protection/>
    </xf>
    <xf numFmtId="181" fontId="66" fillId="0" borderId="21" xfId="67" applyNumberFormat="1" applyFont="1" applyFill="1" applyBorder="1" applyAlignment="1" applyProtection="1">
      <alignment horizontal="left" vertical="center" wrapText="1"/>
      <protection/>
    </xf>
    <xf numFmtId="0" fontId="9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horizontal="center" vertical="top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49" fontId="64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center" vertical="center"/>
      <protection/>
    </xf>
    <xf numFmtId="0" fontId="3" fillId="0" borderId="32" xfId="67" applyFont="1" applyFill="1" applyBorder="1" applyAlignment="1" applyProtection="1">
      <alignment horizontal="center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180" fontId="3" fillId="0" borderId="21" xfId="67" applyNumberFormat="1" applyFont="1" applyFill="1" applyBorder="1" applyAlignment="1" applyProtection="1">
      <alignment horizontal="center" vertical="center" wrapText="1"/>
      <protection/>
    </xf>
    <xf numFmtId="180" fontId="3" fillId="0" borderId="32" xfId="67" applyNumberFormat="1" applyFont="1" applyFill="1" applyBorder="1" applyAlignment="1" applyProtection="1">
      <alignment horizontal="center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/>
      <protection/>
    </xf>
    <xf numFmtId="49" fontId="9" fillId="0" borderId="0" xfId="67" applyNumberFormat="1" applyFont="1" applyFill="1" applyBorder="1" applyAlignment="1" applyProtection="1">
      <alignment horizontal="center"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49" fontId="9" fillId="0" borderId="0" xfId="67" applyNumberFormat="1" applyFont="1" applyFill="1" applyBorder="1" applyAlignment="1" applyProtection="1">
      <alignment horizontal="left"/>
      <protection/>
    </xf>
    <xf numFmtId="0" fontId="9" fillId="0" borderId="0" xfId="67" applyFont="1" applyFill="1" applyBorder="1" applyAlignment="1" applyProtection="1">
      <alignment horizontal="left"/>
      <protection/>
    </xf>
    <xf numFmtId="49" fontId="67" fillId="0" borderId="21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Font="1" applyFill="1" applyBorder="1" applyAlignment="1" applyProtection="1">
      <alignment horizontal="center" vertical="center" wrapText="1"/>
      <protection locked="0"/>
    </xf>
    <xf numFmtId="180" fontId="66" fillId="0" borderId="21" xfId="67" applyNumberFormat="1" applyFont="1" applyFill="1" applyBorder="1" applyAlignment="1" applyProtection="1">
      <alignment horizontal="center" vertical="center" wrapText="1"/>
      <protection/>
    </xf>
    <xf numFmtId="0" fontId="3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4" fontId="66" fillId="0" borderId="15" xfId="67" applyNumberFormat="1" applyFont="1" applyFill="1" applyBorder="1" applyAlignment="1" applyProtection="1">
      <alignment horizontal="center" vertical="center"/>
      <protection locked="0"/>
    </xf>
    <xf numFmtId="180" fontId="66" fillId="0" borderId="21" xfId="67" applyNumberFormat="1" applyFont="1" applyFill="1" applyBorder="1" applyAlignment="1" applyProtection="1">
      <alignment horizontal="right" vertical="center" wrapText="1"/>
      <protection/>
    </xf>
    <xf numFmtId="180" fontId="66" fillId="0" borderId="21" xfId="67" applyNumberFormat="1" applyFont="1" applyFill="1" applyBorder="1" applyAlignment="1" applyProtection="1">
      <alignment horizontal="center" vertical="center" wrapText="1"/>
      <protection locked="0"/>
    </xf>
    <xf numFmtId="180" fontId="66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3" xfId="67" applyFont="1" applyFill="1" applyBorder="1" applyAlignment="1" applyProtection="1">
      <alignment horizontal="center" vertical="center" wrapText="1"/>
      <protection/>
    </xf>
    <xf numFmtId="4" fontId="66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3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49" fontId="1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/>
    </xf>
    <xf numFmtId="0" fontId="75" fillId="0" borderId="15" xfId="67" applyFont="1" applyFill="1" applyBorder="1" applyAlignment="1" applyProtection="1">
      <alignment horizontal="left" vertical="center" wrapText="1"/>
      <protection/>
    </xf>
    <xf numFmtId="180" fontId="18" fillId="0" borderId="21" xfId="67" applyNumberFormat="1" applyFont="1" applyFill="1" applyBorder="1" applyAlignment="1" applyProtection="1">
      <alignment horizontal="right" vertical="center" wrapText="1"/>
      <protection/>
    </xf>
    <xf numFmtId="4" fontId="18" fillId="0" borderId="15" xfId="67" applyNumberFormat="1" applyFont="1" applyFill="1" applyBorder="1" applyAlignment="1" applyProtection="1">
      <alignment horizontal="right" vertical="center" wrapText="1"/>
      <protection/>
    </xf>
    <xf numFmtId="0" fontId="1" fillId="0" borderId="21" xfId="67" applyFont="1" applyFill="1" applyBorder="1" applyAlignment="1" applyProtection="1">
      <alignment horizontal="center" vertical="center"/>
      <protection/>
    </xf>
    <xf numFmtId="180" fontId="1" fillId="0" borderId="21" xfId="67" applyNumberFormat="1" applyFont="1" applyFill="1" applyBorder="1" applyAlignment="1" applyProtection="1">
      <alignment horizontal="right" vertical="center" wrapText="1"/>
      <protection/>
    </xf>
    <xf numFmtId="0" fontId="21" fillId="0" borderId="0" xfId="67" applyFont="1" applyFill="1" applyBorder="1" applyAlignment="1" applyProtection="1">
      <alignment vertical="top"/>
      <protection locked="0"/>
    </xf>
    <xf numFmtId="0" fontId="9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76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6" fillId="0" borderId="0" xfId="67" applyFont="1" applyFill="1" applyBorder="1" applyAlignment="1" applyProtection="1">
      <alignment horizontal="left" vertical="center"/>
      <protection locked="0"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6" fillId="0" borderId="0" xfId="67" applyFont="1" applyFill="1" applyBorder="1" applyAlignment="1" applyProtection="1">
      <alignment horizontal="right"/>
      <protection/>
    </xf>
    <xf numFmtId="0" fontId="76" fillId="0" borderId="23" xfId="67" applyFont="1" applyFill="1" applyBorder="1" applyAlignment="1" applyProtection="1">
      <alignment horizontal="center" vertical="center"/>
      <protection/>
    </xf>
    <xf numFmtId="0" fontId="76" fillId="0" borderId="35" xfId="67" applyFont="1" applyFill="1" applyBorder="1" applyAlignment="1" applyProtection="1">
      <alignment horizontal="center" vertical="center"/>
      <protection/>
    </xf>
    <xf numFmtId="0" fontId="76" fillId="0" borderId="22" xfId="67" applyFont="1" applyFill="1" applyBorder="1" applyAlignment="1" applyProtection="1">
      <alignment horizontal="center" vertical="center"/>
      <protection/>
    </xf>
    <xf numFmtId="0" fontId="76" fillId="0" borderId="22" xfId="67" applyFont="1" applyFill="1" applyBorder="1" applyAlignment="1" applyProtection="1">
      <alignment horizontal="center" vertical="center"/>
      <protection locked="0"/>
    </xf>
    <xf numFmtId="180" fontId="76" fillId="0" borderId="22" xfId="67" applyNumberFormat="1" applyFont="1" applyFill="1" applyBorder="1" applyAlignment="1" applyProtection="1">
      <alignment horizontal="center" vertical="center"/>
      <protection locked="0"/>
    </xf>
    <xf numFmtId="0" fontId="76" fillId="0" borderId="25" xfId="67" applyFont="1" applyFill="1" applyBorder="1" applyAlignment="1" applyProtection="1">
      <alignment horizontal="center" vertical="center"/>
      <protection/>
    </xf>
    <xf numFmtId="0" fontId="76" fillId="0" borderId="25" xfId="67" applyFont="1" applyFill="1" applyBorder="1" applyAlignment="1" applyProtection="1">
      <alignment horizontal="center" vertical="center" wrapText="1"/>
      <protection/>
    </xf>
    <xf numFmtId="180" fontId="76" fillId="0" borderId="25" xfId="67" applyNumberFormat="1" applyFont="1" applyFill="1" applyBorder="1" applyAlignment="1" applyProtection="1">
      <alignment horizontal="center" vertical="center" wrapText="1"/>
      <protection/>
    </xf>
    <xf numFmtId="0" fontId="76" fillId="0" borderId="15" xfId="67" applyFont="1" applyFill="1" applyBorder="1" applyAlignment="1" applyProtection="1">
      <alignment vertical="center"/>
      <protection/>
    </xf>
    <xf numFmtId="180" fontId="76" fillId="0" borderId="15" xfId="67" applyNumberFormat="1" applyFont="1" applyFill="1" applyBorder="1" applyAlignment="1" applyProtection="1">
      <alignment horizontal="center" vertical="center"/>
      <protection/>
    </xf>
    <xf numFmtId="0" fontId="76" fillId="0" borderId="15" xfId="67" applyFont="1" applyFill="1" applyBorder="1" applyAlignment="1" applyProtection="1">
      <alignment horizontal="left" vertical="center"/>
      <protection locked="0"/>
    </xf>
    <xf numFmtId="180" fontId="76" fillId="0" borderId="15" xfId="67" applyNumberFormat="1" applyFont="1" applyFill="1" applyBorder="1" applyAlignment="1" applyProtection="1">
      <alignment horizontal="right" vertical="center"/>
      <protection locked="0"/>
    </xf>
    <xf numFmtId="0" fontId="76" fillId="0" borderId="15" xfId="67" applyFont="1" applyFill="1" applyBorder="1" applyAlignment="1" applyProtection="1">
      <alignment vertical="center"/>
      <protection locked="0"/>
    </xf>
    <xf numFmtId="0" fontId="76" fillId="0" borderId="15" xfId="67" applyFont="1" applyFill="1" applyBorder="1" applyAlignment="1" applyProtection="1">
      <alignment horizontal="left" vertical="center"/>
      <protection/>
    </xf>
    <xf numFmtId="180" fontId="76" fillId="0" borderId="15" xfId="67" applyNumberFormat="1" applyFont="1" applyFill="1" applyBorder="1" applyAlignment="1" applyProtection="1">
      <alignment horizontal="center" vertical="center"/>
      <protection locked="0"/>
    </xf>
    <xf numFmtId="180" fontId="78" fillId="0" borderId="15" xfId="67" applyNumberFormat="1" applyFont="1" applyFill="1" applyBorder="1" applyAlignment="1" applyProtection="1">
      <alignment horizontal="center" vertical="center"/>
      <protection/>
    </xf>
    <xf numFmtId="180" fontId="21" fillId="0" borderId="15" xfId="67" applyNumberFormat="1" applyFont="1" applyFill="1" applyBorder="1" applyAlignment="1" applyProtection="1">
      <alignment horizontal="center" vertical="center"/>
      <protection/>
    </xf>
    <xf numFmtId="0" fontId="21" fillId="0" borderId="15" xfId="67" applyFont="1" applyFill="1" applyBorder="1" applyAlignment="1" applyProtection="1">
      <alignment vertical="center"/>
      <protection/>
    </xf>
    <xf numFmtId="0" fontId="78" fillId="0" borderId="15" xfId="67" applyFont="1" applyFill="1" applyBorder="1" applyAlignment="1" applyProtection="1">
      <alignment horizontal="center" vertical="center"/>
      <protection/>
    </xf>
    <xf numFmtId="180" fontId="78" fillId="0" borderId="15" xfId="67" applyNumberFormat="1" applyFont="1" applyFill="1" applyBorder="1" applyAlignment="1" applyProtection="1">
      <alignment horizontal="right" vertical="center"/>
      <protection/>
    </xf>
    <xf numFmtId="0" fontId="78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horizontal="center" wrapText="1"/>
      <protection/>
    </xf>
    <xf numFmtId="0" fontId="67" fillId="0" borderId="34" xfId="67" applyFont="1" applyFill="1" applyBorder="1" applyAlignment="1" applyProtection="1">
      <alignment horizontal="center" vertical="center" wrapText="1"/>
      <protection/>
    </xf>
    <xf numFmtId="0" fontId="67" fillId="0" borderId="15" xfId="67" applyFont="1" applyFill="1" applyBorder="1" applyAlignment="1" applyProtection="1">
      <alignment horizontal="left" vertical="center"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180" fontId="67" fillId="0" borderId="23" xfId="67" applyNumberFormat="1" applyFont="1" applyFill="1" applyBorder="1" applyAlignment="1" applyProtection="1">
      <alignment horizontal="center" vertical="center"/>
      <protection/>
    </xf>
    <xf numFmtId="4" fontId="67" fillId="0" borderId="15" xfId="67" applyNumberFormat="1" applyFont="1" applyFill="1" applyBorder="1" applyAlignment="1" applyProtection="1">
      <alignment horizontal="center" vertical="center"/>
      <protection/>
    </xf>
    <xf numFmtId="180" fontId="67" fillId="0" borderId="38" xfId="67" applyNumberFormat="1" applyFont="1" applyFill="1" applyBorder="1" applyAlignment="1" applyProtection="1">
      <alignment horizontal="center" vertical="center"/>
      <protection/>
    </xf>
    <xf numFmtId="180" fontId="67" fillId="0" borderId="39" xfId="67" applyNumberFormat="1" applyFont="1" applyFill="1" applyBorder="1" applyAlignment="1" applyProtection="1">
      <alignment horizontal="center" vertical="center"/>
      <protection/>
    </xf>
    <xf numFmtId="180" fontId="66" fillId="0" borderId="38" xfId="67" applyNumberFormat="1" applyFont="1" applyFill="1" applyBorder="1" applyAlignment="1" applyProtection="1">
      <alignment horizontal="right" vertical="center"/>
      <protection/>
    </xf>
    <xf numFmtId="180" fontId="66" fillId="0" borderId="39" xfId="67" applyNumberFormat="1" applyFont="1" applyFill="1" applyBorder="1" applyAlignment="1" applyProtection="1">
      <alignment horizontal="right" vertical="center"/>
      <protection/>
    </xf>
    <xf numFmtId="0" fontId="18" fillId="0" borderId="23" xfId="67" applyFont="1" applyFill="1" applyBorder="1" applyAlignment="1" applyProtection="1">
      <alignment horizontal="center" vertical="center" wrapText="1"/>
      <protection locked="0"/>
    </xf>
    <xf numFmtId="0" fontId="18" fillId="0" borderId="35" xfId="67" applyFont="1" applyFill="1" applyBorder="1" applyAlignment="1" applyProtection="1">
      <alignment horizontal="center" vertical="center" wrapText="1"/>
      <protection/>
    </xf>
    <xf numFmtId="180" fontId="66" fillId="0" borderId="25" xfId="67" applyNumberFormat="1" applyFont="1" applyFill="1" applyBorder="1" applyAlignment="1" applyProtection="1">
      <alignment horizontal="right" vertical="center"/>
      <protection/>
    </xf>
    <xf numFmtId="180" fontId="9" fillId="0" borderId="0" xfId="67" applyNumberFormat="1" applyFont="1" applyFill="1" applyBorder="1" applyAlignment="1" applyProtection="1">
      <alignment horizontal="center" vertical="top"/>
      <protection locked="0"/>
    </xf>
    <xf numFmtId="180" fontId="9" fillId="0" borderId="0" xfId="67" applyNumberFormat="1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9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32" xfId="67" applyFont="1" applyFill="1" applyBorder="1" applyAlignment="1" applyProtection="1">
      <alignment horizontal="center" vertical="center" wrapText="1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 wrapText="1"/>
      <protection/>
    </xf>
    <xf numFmtId="180" fontId="64" fillId="0" borderId="15" xfId="67" applyNumberFormat="1" applyFont="1" applyFill="1" applyBorder="1" applyAlignment="1" applyProtection="1">
      <alignment horizontal="center" vertical="center" wrapText="1"/>
      <protection/>
    </xf>
    <xf numFmtId="180" fontId="64" fillId="0" borderId="15" xfId="67" applyNumberFormat="1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center" vertical="center"/>
      <protection locked="0"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/>
    </xf>
    <xf numFmtId="0" fontId="9" fillId="0" borderId="23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9" fillId="0" borderId="35" xfId="67" applyFont="1" applyFill="1" applyBorder="1" applyAlignment="1" applyProtection="1">
      <alignment horizontal="center" vertical="center" wrapText="1"/>
      <protection locked="0"/>
    </xf>
    <xf numFmtId="0" fontId="79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/>
      <protection/>
    </xf>
    <xf numFmtId="0" fontId="71" fillId="0" borderId="0" xfId="67" applyFont="1" applyFill="1" applyBorder="1" applyAlignment="1" applyProtection="1">
      <alignment horizontal="center" vertical="top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left" vertical="center"/>
      <protection/>
    </xf>
    <xf numFmtId="180" fontId="66" fillId="0" borderId="15" xfId="67" applyNumberFormat="1" applyFont="1" applyFill="1" applyBorder="1" applyAlignment="1" applyProtection="1">
      <alignment horizontal="center" vertical="center"/>
      <protection/>
    </xf>
    <xf numFmtId="180" fontId="66" fillId="0" borderId="15" xfId="67" applyNumberFormat="1" applyFont="1" applyFill="1" applyBorder="1" applyAlignment="1" applyProtection="1">
      <alignment horizontal="center" vertical="center"/>
      <protection locked="0"/>
    </xf>
    <xf numFmtId="0" fontId="66" fillId="0" borderId="25" xfId="67" applyFont="1" applyFill="1" applyBorder="1" applyAlignment="1" applyProtection="1">
      <alignment horizontal="left" vertical="center"/>
      <protection/>
    </xf>
    <xf numFmtId="180" fontId="66" fillId="0" borderId="34" xfId="67" applyNumberFormat="1" applyFont="1" applyFill="1" applyBorder="1" applyAlignment="1" applyProtection="1">
      <alignment horizontal="center" vertical="center"/>
      <protection locked="0"/>
    </xf>
    <xf numFmtId="180" fontId="9" fillId="0" borderId="15" xfId="67" applyNumberFormat="1" applyFont="1" applyFill="1" applyBorder="1" applyAlignment="1" applyProtection="1">
      <alignment horizontal="center"/>
      <protection/>
    </xf>
    <xf numFmtId="0" fontId="9" fillId="0" borderId="15" xfId="67" applyFont="1" applyFill="1" applyBorder="1" applyAlignment="1" applyProtection="1">
      <alignment/>
      <protection/>
    </xf>
    <xf numFmtId="180" fontId="66" fillId="0" borderId="22" xfId="67" applyNumberFormat="1" applyFont="1" applyFill="1" applyBorder="1" applyAlignment="1" applyProtection="1">
      <alignment horizontal="center" vertical="center"/>
      <protection/>
    </xf>
    <xf numFmtId="0" fontId="66" fillId="0" borderId="23" xfId="67" applyFont="1" applyFill="1" applyBorder="1" applyAlignment="1" applyProtection="1">
      <alignment horizontal="left" vertical="center"/>
      <protection/>
    </xf>
    <xf numFmtId="180" fontId="66" fillId="0" borderId="21" xfId="67" applyNumberFormat="1" applyFont="1" applyFill="1" applyBorder="1" applyAlignment="1" applyProtection="1">
      <alignment horizontal="center" vertical="center"/>
      <protection/>
    </xf>
    <xf numFmtId="0" fontId="9" fillId="0" borderId="40" xfId="67" applyFont="1" applyFill="1" applyBorder="1" applyAlignment="1" applyProtection="1">
      <alignment/>
      <protection/>
    </xf>
    <xf numFmtId="180" fontId="9" fillId="0" borderId="41" xfId="67" applyNumberFormat="1" applyFont="1" applyFill="1" applyBorder="1" applyAlignment="1" applyProtection="1">
      <alignment horizontal="center"/>
      <protection/>
    </xf>
    <xf numFmtId="0" fontId="81" fillId="0" borderId="25" xfId="67" applyFont="1" applyFill="1" applyBorder="1" applyAlignment="1" applyProtection="1">
      <alignment horizontal="center" vertical="center"/>
      <protection/>
    </xf>
    <xf numFmtId="180" fontId="81" fillId="0" borderId="34" xfId="67" applyNumberFormat="1" applyFont="1" applyFill="1" applyBorder="1" applyAlignment="1" applyProtection="1">
      <alignment horizontal="center" vertical="center"/>
      <protection/>
    </xf>
    <xf numFmtId="0" fontId="81" fillId="0" borderId="23" xfId="67" applyFont="1" applyFill="1" applyBorder="1" applyAlignment="1" applyProtection="1">
      <alignment horizontal="center" vertical="center"/>
      <protection/>
    </xf>
    <xf numFmtId="180" fontId="81" fillId="0" borderId="21" xfId="67" applyNumberFormat="1" applyFont="1" applyFill="1" applyBorder="1" applyAlignment="1" applyProtection="1">
      <alignment horizontal="center" vertical="center"/>
      <protection/>
    </xf>
    <xf numFmtId="180" fontId="66" fillId="0" borderId="34" xfId="67" applyNumberFormat="1" applyFont="1" applyFill="1" applyBorder="1" applyAlignment="1" applyProtection="1">
      <alignment horizontal="center" vertical="center"/>
      <protection/>
    </xf>
    <xf numFmtId="0" fontId="81" fillId="0" borderId="2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 topLeftCell="A1">
      <pane xSplit="1" ySplit="6" topLeftCell="B15" activePane="bottomRight" state="frozen"/>
      <selection pane="bottomRight" activeCell="I18" sqref="I18"/>
    </sheetView>
  </sheetViews>
  <sheetFormatPr defaultColWidth="8.00390625" defaultRowHeight="12.75"/>
  <cols>
    <col min="1" max="1" width="39.57421875" style="79" customWidth="1"/>
    <col min="2" max="2" width="43.140625" style="203" customWidth="1"/>
    <col min="3" max="3" width="40.421875" style="79" customWidth="1"/>
    <col min="4" max="4" width="46.140625" style="203" customWidth="1"/>
    <col min="5" max="5" width="8.00390625" style="65" customWidth="1"/>
    <col min="6" max="16384" width="8.00390625" style="65" customWidth="1"/>
  </cols>
  <sheetData>
    <row r="1" spans="1:4" ht="16.5" customHeight="1">
      <c r="A1" s="307" t="s">
        <v>0</v>
      </c>
      <c r="B1" s="265"/>
      <c r="C1" s="80"/>
      <c r="D1" s="308" t="s">
        <v>1</v>
      </c>
    </row>
    <row r="2" spans="1:4" ht="36" customHeight="1">
      <c r="A2" s="66" t="s">
        <v>2</v>
      </c>
      <c r="B2" s="309"/>
      <c r="C2" s="309"/>
      <c r="D2" s="309"/>
    </row>
    <row r="3" spans="1:4" ht="21" customHeight="1">
      <c r="A3" s="105" t="s">
        <v>3</v>
      </c>
      <c r="B3" s="310"/>
      <c r="C3" s="310"/>
      <c r="D3" s="311" t="s">
        <v>4</v>
      </c>
    </row>
    <row r="4" spans="1:4" ht="19.5" customHeight="1">
      <c r="A4" s="88" t="s">
        <v>5</v>
      </c>
      <c r="B4" s="162"/>
      <c r="C4" s="88" t="s">
        <v>6</v>
      </c>
      <c r="D4" s="162"/>
    </row>
    <row r="5" spans="1:4" ht="19.5" customHeight="1">
      <c r="A5" s="87" t="s">
        <v>7</v>
      </c>
      <c r="B5" s="87" t="s">
        <v>8</v>
      </c>
      <c r="C5" s="87" t="s">
        <v>9</v>
      </c>
      <c r="D5" s="87" t="s">
        <v>8</v>
      </c>
    </row>
    <row r="6" spans="1:4" ht="19.5" customHeight="1">
      <c r="A6" s="91"/>
      <c r="B6" s="91"/>
      <c r="C6" s="91"/>
      <c r="D6" s="91"/>
    </row>
    <row r="7" spans="1:4" ht="20.25" customHeight="1">
      <c r="A7" s="312" t="s">
        <v>10</v>
      </c>
      <c r="B7" s="313">
        <v>2944429</v>
      </c>
      <c r="C7" s="312" t="s">
        <v>11</v>
      </c>
      <c r="D7" s="313"/>
    </row>
    <row r="8" spans="1:4" ht="20.25" customHeight="1">
      <c r="A8" s="312" t="s">
        <v>12</v>
      </c>
      <c r="B8" s="313"/>
      <c r="C8" s="312" t="s">
        <v>13</v>
      </c>
      <c r="D8" s="313"/>
    </row>
    <row r="9" spans="1:4" ht="20.25" customHeight="1">
      <c r="A9" s="312" t="s">
        <v>14</v>
      </c>
      <c r="B9" s="313"/>
      <c r="C9" s="312" t="s">
        <v>15</v>
      </c>
      <c r="D9" s="313"/>
    </row>
    <row r="10" spans="1:4" ht="20.25" customHeight="1">
      <c r="A10" s="312" t="s">
        <v>16</v>
      </c>
      <c r="B10" s="314"/>
      <c r="C10" s="312" t="s">
        <v>17</v>
      </c>
      <c r="D10" s="313"/>
    </row>
    <row r="11" spans="1:4" ht="20.25" customHeight="1">
      <c r="A11" s="312" t="s">
        <v>18</v>
      </c>
      <c r="B11" s="314">
        <f>SUM(B12:B16)</f>
        <v>0</v>
      </c>
      <c r="C11" s="312" t="s">
        <v>19</v>
      </c>
      <c r="D11" s="313"/>
    </row>
    <row r="12" spans="1:4" ht="20.25" customHeight="1">
      <c r="A12" s="312" t="s">
        <v>20</v>
      </c>
      <c r="B12" s="314"/>
      <c r="C12" s="312" t="s">
        <v>21</v>
      </c>
      <c r="D12" s="313"/>
    </row>
    <row r="13" spans="1:4" ht="20.25" customHeight="1">
      <c r="A13" s="312" t="s">
        <v>22</v>
      </c>
      <c r="B13" s="314"/>
      <c r="C13" s="312" t="s">
        <v>23</v>
      </c>
      <c r="D13" s="313"/>
    </row>
    <row r="14" spans="1:4" ht="20.25" customHeight="1">
      <c r="A14" s="312" t="s">
        <v>24</v>
      </c>
      <c r="B14" s="314"/>
      <c r="C14" s="312" t="s">
        <v>25</v>
      </c>
      <c r="D14" s="313">
        <v>395553</v>
      </c>
    </row>
    <row r="15" spans="1:4" ht="20.25" customHeight="1">
      <c r="A15" s="315" t="s">
        <v>26</v>
      </c>
      <c r="B15" s="316"/>
      <c r="C15" s="312" t="s">
        <v>27</v>
      </c>
      <c r="D15" s="313"/>
    </row>
    <row r="16" spans="1:4" ht="20.25" customHeight="1">
      <c r="A16" s="315" t="s">
        <v>28</v>
      </c>
      <c r="B16" s="317"/>
      <c r="C16" s="312" t="s">
        <v>29</v>
      </c>
      <c r="D16" s="313">
        <v>2352885</v>
      </c>
    </row>
    <row r="17" spans="1:4" ht="20.25" customHeight="1">
      <c r="A17" s="318"/>
      <c r="B17" s="317"/>
      <c r="C17" s="312" t="s">
        <v>30</v>
      </c>
      <c r="D17" s="313"/>
    </row>
    <row r="18" spans="1:4" ht="20.25" customHeight="1">
      <c r="A18" s="318"/>
      <c r="B18" s="317"/>
      <c r="C18" s="312" t="s">
        <v>31</v>
      </c>
      <c r="D18" s="313"/>
    </row>
    <row r="19" spans="1:4" ht="20.25" customHeight="1">
      <c r="A19" s="318"/>
      <c r="B19" s="317"/>
      <c r="C19" s="312" t="s">
        <v>32</v>
      </c>
      <c r="D19" s="313"/>
    </row>
    <row r="20" spans="1:4" ht="20.25" customHeight="1">
      <c r="A20" s="318"/>
      <c r="B20" s="317"/>
      <c r="C20" s="312" t="s">
        <v>33</v>
      </c>
      <c r="D20" s="313"/>
    </row>
    <row r="21" spans="1:4" ht="20.25" customHeight="1">
      <c r="A21" s="318"/>
      <c r="B21" s="317"/>
      <c r="C21" s="312" t="s">
        <v>34</v>
      </c>
      <c r="D21" s="313"/>
    </row>
    <row r="22" spans="1:4" ht="20.25" customHeight="1">
      <c r="A22" s="318"/>
      <c r="B22" s="317"/>
      <c r="C22" s="312" t="s">
        <v>35</v>
      </c>
      <c r="D22" s="313"/>
    </row>
    <row r="23" spans="1:4" ht="20.25" customHeight="1">
      <c r="A23" s="318"/>
      <c r="B23" s="317"/>
      <c r="C23" s="312" t="s">
        <v>36</v>
      </c>
      <c r="D23" s="313"/>
    </row>
    <row r="24" spans="1:4" ht="20.25" customHeight="1">
      <c r="A24" s="318"/>
      <c r="B24" s="317"/>
      <c r="C24" s="312" t="s">
        <v>37</v>
      </c>
      <c r="D24" s="313"/>
    </row>
    <row r="25" spans="1:4" ht="20.25" customHeight="1">
      <c r="A25" s="318"/>
      <c r="B25" s="317"/>
      <c r="C25" s="312" t="s">
        <v>38</v>
      </c>
      <c r="D25" s="313"/>
    </row>
    <row r="26" spans="1:4" ht="20.25" customHeight="1">
      <c r="A26" s="318"/>
      <c r="B26" s="317"/>
      <c r="C26" s="312" t="s">
        <v>39</v>
      </c>
      <c r="D26" s="313">
        <v>195991</v>
      </c>
    </row>
    <row r="27" spans="1:4" ht="20.25" customHeight="1">
      <c r="A27" s="318"/>
      <c r="B27" s="317"/>
      <c r="C27" s="312" t="s">
        <v>40</v>
      </c>
      <c r="D27" s="319"/>
    </row>
    <row r="28" spans="1:4" ht="20.25" customHeight="1">
      <c r="A28" s="318"/>
      <c r="B28" s="317"/>
      <c r="C28" s="320" t="s">
        <v>41</v>
      </c>
      <c r="D28" s="321"/>
    </row>
    <row r="29" spans="1:4" ht="20.25" customHeight="1">
      <c r="A29" s="318"/>
      <c r="B29" s="317"/>
      <c r="C29" s="320" t="s">
        <v>42</v>
      </c>
      <c r="D29" s="321"/>
    </row>
    <row r="30" spans="1:4" ht="20.25" customHeight="1">
      <c r="A30" s="322"/>
      <c r="B30" s="323"/>
      <c r="C30" s="320" t="s">
        <v>43</v>
      </c>
      <c r="D30" s="321"/>
    </row>
    <row r="31" spans="1:4" ht="20.25" customHeight="1">
      <c r="A31" s="322"/>
      <c r="B31" s="323"/>
      <c r="C31" s="320" t="s">
        <v>44</v>
      </c>
      <c r="D31" s="321"/>
    </row>
    <row r="32" spans="1:4" ht="20.25" customHeight="1">
      <c r="A32" s="324" t="s">
        <v>45</v>
      </c>
      <c r="B32" s="325">
        <f>SUM(B7:B11)</f>
        <v>2944429</v>
      </c>
      <c r="C32" s="326" t="s">
        <v>46</v>
      </c>
      <c r="D32" s="327">
        <f>SUM(D7:D31)</f>
        <v>2944429</v>
      </c>
    </row>
    <row r="33" spans="1:4" ht="20.25" customHeight="1">
      <c r="A33" s="315" t="s">
        <v>47</v>
      </c>
      <c r="B33" s="328"/>
      <c r="C33" s="320" t="s">
        <v>48</v>
      </c>
      <c r="D33" s="321"/>
    </row>
    <row r="34" spans="1:4" ht="20.25" customHeight="1">
      <c r="A34" s="329" t="s">
        <v>49</v>
      </c>
      <c r="B34" s="325">
        <f>B32+B33</f>
        <v>2944429</v>
      </c>
      <c r="C34" s="326" t="s">
        <v>50</v>
      </c>
      <c r="D34" s="327">
        <f>D32+D33</f>
        <v>2944429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299</v>
      </c>
    </row>
    <row r="2" spans="1:10" ht="28.5" customHeight="1">
      <c r="A2" s="66" t="s">
        <v>300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单位名称：大姚县金碧镇仓街卫生院</v>
      </c>
    </row>
    <row r="4" spans="1:10" ht="44.25" customHeight="1">
      <c r="A4" s="71" t="s">
        <v>270</v>
      </c>
      <c r="B4" s="71" t="s">
        <v>271</v>
      </c>
      <c r="C4" s="71" t="s">
        <v>272</v>
      </c>
      <c r="D4" s="71" t="s">
        <v>273</v>
      </c>
      <c r="E4" s="71" t="s">
        <v>274</v>
      </c>
      <c r="F4" s="72" t="s">
        <v>275</v>
      </c>
      <c r="G4" s="71" t="s">
        <v>276</v>
      </c>
      <c r="H4" s="72" t="s">
        <v>277</v>
      </c>
      <c r="I4" s="72" t="s">
        <v>278</v>
      </c>
      <c r="J4" s="71" t="s">
        <v>279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/>
      <c r="B7" s="77"/>
      <c r="C7" s="77"/>
      <c r="D7" s="77"/>
      <c r="E7" s="73"/>
      <c r="F7" s="77"/>
      <c r="G7" s="73"/>
      <c r="H7" s="77"/>
      <c r="I7" s="77"/>
      <c r="J7" s="73"/>
    </row>
    <row r="8" ht="20.25" customHeight="1">
      <c r="A8" s="171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2" sqref="A2:F2"/>
    </sheetView>
  </sheetViews>
  <sheetFormatPr defaultColWidth="8.8515625" defaultRowHeight="14.25" customHeight="1"/>
  <cols>
    <col min="1" max="2" width="21.140625" style="153" customWidth="1"/>
    <col min="3" max="3" width="21.140625" style="79" customWidth="1"/>
    <col min="4" max="4" width="27.7109375" style="79" customWidth="1"/>
    <col min="5" max="6" width="36.7109375" style="79" customWidth="1"/>
    <col min="7" max="7" width="9.140625" style="79" customWidth="1"/>
    <col min="8" max="16384" width="9.140625" style="79" bestFit="1" customWidth="1"/>
  </cols>
  <sheetData>
    <row r="1" spans="1:6" ht="12" customHeight="1">
      <c r="A1" s="154">
        <v>0</v>
      </c>
      <c r="B1" s="154">
        <v>0</v>
      </c>
      <c r="C1" s="155">
        <v>1</v>
      </c>
      <c r="D1" s="156"/>
      <c r="E1" s="156"/>
      <c r="F1" s="156" t="s">
        <v>301</v>
      </c>
    </row>
    <row r="2" spans="1:6" ht="26.25" customHeight="1">
      <c r="A2" s="157" t="s">
        <v>302</v>
      </c>
      <c r="B2" s="157"/>
      <c r="C2" s="158"/>
      <c r="D2" s="158"/>
      <c r="E2" s="159"/>
      <c r="F2" s="159"/>
    </row>
    <row r="3" spans="1:6" ht="13.5" customHeight="1">
      <c r="A3" s="160" t="str">
        <f>'财务收支预算总表01-1'!A3</f>
        <v>单位名称：大姚县金碧镇仓街卫生院</v>
      </c>
      <c r="B3" s="160"/>
      <c r="C3" s="155"/>
      <c r="D3" s="156"/>
      <c r="E3" s="156"/>
      <c r="F3" s="156" t="s">
        <v>4</v>
      </c>
    </row>
    <row r="4" spans="1:6" ht="19.5" customHeight="1">
      <c r="A4" s="87" t="s">
        <v>179</v>
      </c>
      <c r="B4" s="161" t="s">
        <v>72</v>
      </c>
      <c r="C4" s="87" t="s">
        <v>73</v>
      </c>
      <c r="D4" s="88" t="s">
        <v>303</v>
      </c>
      <c r="E4" s="89"/>
      <c r="F4" s="162"/>
    </row>
    <row r="5" spans="1:6" ht="18.75" customHeight="1">
      <c r="A5" s="163"/>
      <c r="B5" s="164"/>
      <c r="C5" s="92"/>
      <c r="D5" s="87" t="s">
        <v>56</v>
      </c>
      <c r="E5" s="165" t="s">
        <v>74</v>
      </c>
      <c r="F5" s="87" t="s">
        <v>75</v>
      </c>
    </row>
    <row r="6" spans="1:6" ht="18.75" customHeight="1">
      <c r="A6" s="166">
        <v>1</v>
      </c>
      <c r="B6" s="166" t="s">
        <v>151</v>
      </c>
      <c r="C6" s="108">
        <v>3</v>
      </c>
      <c r="D6" s="166" t="s">
        <v>153</v>
      </c>
      <c r="E6" s="166" t="s">
        <v>154</v>
      </c>
      <c r="F6" s="108">
        <v>6</v>
      </c>
    </row>
    <row r="7" spans="1:6" ht="18.75" customHeight="1">
      <c r="A7" s="114"/>
      <c r="B7" s="114"/>
      <c r="C7" s="114"/>
      <c r="D7" s="167">
        <f>E7+F7</f>
        <v>0</v>
      </c>
      <c r="E7" s="168"/>
      <c r="F7" s="168"/>
    </row>
    <row r="8" spans="1:6" ht="18.75" customHeight="1">
      <c r="A8" s="169"/>
      <c r="B8" s="169"/>
      <c r="C8" s="169"/>
      <c r="D8" s="167">
        <f>E8+F8</f>
        <v>0</v>
      </c>
      <c r="E8" s="168"/>
      <c r="F8" s="168"/>
    </row>
    <row r="9" spans="1:6" ht="18.75" customHeight="1">
      <c r="A9" s="169" t="s">
        <v>110</v>
      </c>
      <c r="B9" s="169"/>
      <c r="C9" s="169" t="s">
        <v>110</v>
      </c>
      <c r="D9" s="167">
        <f>E9+F9</f>
        <v>0</v>
      </c>
      <c r="E9" s="168">
        <f>SUM(E7:E8)</f>
        <v>0</v>
      </c>
      <c r="F9" s="168">
        <f>SUM(F7:F8)</f>
        <v>0</v>
      </c>
    </row>
    <row r="10" spans="1:2" ht="14.25" customHeight="1">
      <c r="A10" s="170" t="str">
        <f>IF(A7=0,"说明：本表无数据，故公开空表。","")</f>
        <v>说明：本表无数据，故公开空表。</v>
      </c>
      <c r="B10" s="170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2" sqref="A2:Q2"/>
    </sheetView>
  </sheetViews>
  <sheetFormatPr defaultColWidth="8.8515625" defaultRowHeight="14.25" customHeight="1"/>
  <cols>
    <col min="1" max="1" width="20.7109375" style="79" customWidth="1"/>
    <col min="2" max="2" width="21.7109375" style="79" customWidth="1"/>
    <col min="3" max="3" width="35.28125" style="79" customWidth="1"/>
    <col min="4" max="4" width="7.7109375" style="79" customWidth="1"/>
    <col min="5" max="6" width="10.28125" style="79" customWidth="1"/>
    <col min="7" max="7" width="12.00390625" style="79" customWidth="1"/>
    <col min="8" max="10" width="10.00390625" style="79" customWidth="1"/>
    <col min="11" max="11" width="9.140625" style="65" customWidth="1"/>
    <col min="12" max="13" width="9.140625" style="79" customWidth="1"/>
    <col min="14" max="15" width="12.7109375" style="79" customWidth="1"/>
    <col min="16" max="16" width="9.140625" style="65" customWidth="1"/>
    <col min="17" max="17" width="10.421875" style="79" customWidth="1"/>
    <col min="18" max="18" width="9.140625" style="65" customWidth="1"/>
    <col min="19" max="16384" width="9.140625" style="65" bestFit="1" customWidth="1"/>
  </cols>
  <sheetData>
    <row r="1" spans="1:17" ht="13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P1" s="78"/>
      <c r="Q1" s="150" t="s">
        <v>304</v>
      </c>
    </row>
    <row r="2" spans="1:17" ht="27.75" customHeight="1">
      <c r="A2" s="82" t="s">
        <v>305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105" t="str">
        <f>'财务收支预算总表01-1'!A3</f>
        <v>单位名称：大姚县金碧镇仓街卫生院</v>
      </c>
      <c r="B3" s="106"/>
      <c r="C3" s="106"/>
      <c r="D3" s="106"/>
      <c r="E3" s="106"/>
      <c r="F3" s="106"/>
      <c r="G3" s="106"/>
      <c r="H3" s="106"/>
      <c r="I3" s="106"/>
      <c r="J3" s="106"/>
      <c r="P3" s="86"/>
      <c r="Q3" s="151" t="s">
        <v>170</v>
      </c>
    </row>
    <row r="4" spans="1:17" ht="15.75" customHeight="1">
      <c r="A4" s="93" t="s">
        <v>306</v>
      </c>
      <c r="B4" s="128" t="s">
        <v>307</v>
      </c>
      <c r="C4" s="128" t="s">
        <v>308</v>
      </c>
      <c r="D4" s="128" t="s">
        <v>309</v>
      </c>
      <c r="E4" s="128" t="s">
        <v>310</v>
      </c>
      <c r="F4" s="128" t="s">
        <v>311</v>
      </c>
      <c r="G4" s="129" t="s">
        <v>186</v>
      </c>
      <c r="H4" s="130"/>
      <c r="I4" s="130"/>
      <c r="J4" s="129"/>
      <c r="K4" s="146"/>
      <c r="L4" s="129"/>
      <c r="M4" s="129"/>
      <c r="N4" s="129"/>
      <c r="O4" s="129"/>
      <c r="P4" s="146"/>
      <c r="Q4" s="152"/>
    </row>
    <row r="5" spans="1:17" ht="17.25" customHeight="1">
      <c r="A5" s="131"/>
      <c r="B5" s="132"/>
      <c r="C5" s="132"/>
      <c r="D5" s="132"/>
      <c r="E5" s="132"/>
      <c r="F5" s="132"/>
      <c r="G5" s="133" t="s">
        <v>56</v>
      </c>
      <c r="H5" s="107" t="s">
        <v>59</v>
      </c>
      <c r="I5" s="107" t="s">
        <v>312</v>
      </c>
      <c r="J5" s="132" t="s">
        <v>313</v>
      </c>
      <c r="K5" s="147" t="s">
        <v>314</v>
      </c>
      <c r="L5" s="136" t="s">
        <v>63</v>
      </c>
      <c r="M5" s="136"/>
      <c r="N5" s="136"/>
      <c r="O5" s="136"/>
      <c r="P5" s="148"/>
      <c r="Q5" s="135"/>
    </row>
    <row r="6" spans="1:17" ht="54" customHeight="1">
      <c r="A6" s="134"/>
      <c r="B6" s="135"/>
      <c r="C6" s="135"/>
      <c r="D6" s="135"/>
      <c r="E6" s="135"/>
      <c r="F6" s="135"/>
      <c r="G6" s="136"/>
      <c r="H6" s="107"/>
      <c r="I6" s="107"/>
      <c r="J6" s="135"/>
      <c r="K6" s="149"/>
      <c r="L6" s="135" t="s">
        <v>58</v>
      </c>
      <c r="M6" s="135" t="s">
        <v>64</v>
      </c>
      <c r="N6" s="135" t="s">
        <v>261</v>
      </c>
      <c r="O6" s="135" t="s">
        <v>66</v>
      </c>
      <c r="P6" s="149" t="s">
        <v>67</v>
      </c>
      <c r="Q6" s="135" t="s">
        <v>68</v>
      </c>
    </row>
    <row r="7" spans="1:17" ht="15" customHeight="1">
      <c r="A7" s="91">
        <v>1</v>
      </c>
      <c r="B7" s="137">
        <v>2</v>
      </c>
      <c r="C7" s="137">
        <v>3</v>
      </c>
      <c r="D7" s="91">
        <v>4</v>
      </c>
      <c r="E7" s="137">
        <v>5</v>
      </c>
      <c r="F7" s="137">
        <v>6</v>
      </c>
      <c r="G7" s="91">
        <v>7</v>
      </c>
      <c r="H7" s="137">
        <v>8</v>
      </c>
      <c r="I7" s="137">
        <v>9</v>
      </c>
      <c r="J7" s="91">
        <v>10</v>
      </c>
      <c r="K7" s="137">
        <v>11</v>
      </c>
      <c r="L7" s="137">
        <v>12</v>
      </c>
      <c r="M7" s="91">
        <v>13</v>
      </c>
      <c r="N7" s="137">
        <v>14</v>
      </c>
      <c r="O7" s="137">
        <v>15</v>
      </c>
      <c r="P7" s="91">
        <v>16</v>
      </c>
      <c r="Q7" s="137">
        <v>17</v>
      </c>
    </row>
    <row r="8" spans="1:17" ht="21" customHeight="1">
      <c r="A8" s="138"/>
      <c r="B8" s="139"/>
      <c r="C8" s="139"/>
      <c r="D8" s="139"/>
      <c r="E8" s="140"/>
      <c r="F8" s="141"/>
      <c r="G8" s="141">
        <f>H8+I8+J8+K8+L8</f>
        <v>0</v>
      </c>
      <c r="H8" s="141"/>
      <c r="I8" s="141"/>
      <c r="J8" s="141"/>
      <c r="K8" s="141"/>
      <c r="L8" s="141">
        <f>M8+N8+O8+P8+Q8</f>
        <v>0</v>
      </c>
      <c r="M8" s="141"/>
      <c r="N8" s="141"/>
      <c r="O8" s="141"/>
      <c r="P8" s="141"/>
      <c r="Q8" s="141"/>
    </row>
    <row r="9" spans="1:17" ht="21" customHeight="1">
      <c r="A9" s="138"/>
      <c r="B9" s="139"/>
      <c r="C9" s="139"/>
      <c r="D9" s="139"/>
      <c r="E9" s="140"/>
      <c r="F9" s="142"/>
      <c r="G9" s="142"/>
      <c r="H9" s="142"/>
      <c r="I9" s="142"/>
      <c r="J9" s="142"/>
      <c r="K9" s="141"/>
      <c r="L9" s="141">
        <f>M9+N9+O9+P9+Q9</f>
        <v>0</v>
      </c>
      <c r="M9" s="142"/>
      <c r="N9" s="142"/>
      <c r="O9" s="142"/>
      <c r="P9" s="141"/>
      <c r="Q9" s="142"/>
    </row>
    <row r="10" spans="1:17" ht="21" customHeight="1">
      <c r="A10" s="143" t="s">
        <v>110</v>
      </c>
      <c r="B10" s="144"/>
      <c r="C10" s="144"/>
      <c r="D10" s="144"/>
      <c r="E10" s="140"/>
      <c r="F10" s="141">
        <f>F8+F9</f>
        <v>0</v>
      </c>
      <c r="G10" s="141">
        <f aca="true" t="shared" si="0" ref="G10:Q10">SUM(G8:G9)</f>
        <v>0</v>
      </c>
      <c r="H10" s="141">
        <f t="shared" si="0"/>
        <v>0</v>
      </c>
      <c r="I10" s="141">
        <f t="shared" si="0"/>
        <v>0</v>
      </c>
      <c r="J10" s="141">
        <f t="shared" si="0"/>
        <v>0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141">
        <f t="shared" si="0"/>
        <v>0</v>
      </c>
      <c r="P10" s="141">
        <f t="shared" si="0"/>
        <v>0</v>
      </c>
      <c r="Q10" s="141">
        <f t="shared" si="0"/>
        <v>0</v>
      </c>
    </row>
    <row r="11" spans="1:2" ht="14.25" customHeight="1">
      <c r="A11" s="145" t="str">
        <f>IF(A8=0,"说明：本表无数据，故公开空表。","")</f>
        <v>说明：本表无数据，故公开空表。</v>
      </c>
      <c r="B11" s="145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2" sqref="A2:R2"/>
    </sheetView>
  </sheetViews>
  <sheetFormatPr defaultColWidth="8.7109375" defaultRowHeight="14.25" customHeight="1"/>
  <cols>
    <col min="1" max="7" width="9.140625" style="101" customWidth="1"/>
    <col min="8" max="8" width="12.00390625" style="79" customWidth="1"/>
    <col min="9" max="11" width="10.00390625" style="79" customWidth="1"/>
    <col min="12" max="12" width="9.140625" style="65" customWidth="1"/>
    <col min="13" max="14" width="9.140625" style="79" customWidth="1"/>
    <col min="15" max="16" width="12.7109375" style="79" customWidth="1"/>
    <col min="17" max="17" width="9.140625" style="65" customWidth="1"/>
    <col min="18" max="18" width="10.421875" style="79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80"/>
      <c r="B1" s="80"/>
      <c r="C1" s="80"/>
      <c r="D1" s="80"/>
      <c r="E1" s="80"/>
      <c r="F1" s="80"/>
      <c r="G1" s="80"/>
      <c r="H1" s="102"/>
      <c r="I1" s="102"/>
      <c r="J1" s="102"/>
      <c r="K1" s="102"/>
      <c r="L1" s="117"/>
      <c r="M1" s="118"/>
      <c r="N1" s="118"/>
      <c r="O1" s="118"/>
      <c r="P1" s="118"/>
      <c r="Q1" s="124"/>
      <c r="R1" s="125" t="s">
        <v>315</v>
      </c>
    </row>
    <row r="2" spans="1:18" ht="27.75" customHeight="1">
      <c r="A2" s="103" t="s">
        <v>316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5.5" customHeight="1">
      <c r="A3" s="105" t="str">
        <f>'财务收支预算总表01-1'!A3</f>
        <v>单位名称：大姚县金碧镇仓街卫生院</v>
      </c>
      <c r="B3" s="106"/>
      <c r="C3" s="106"/>
      <c r="D3" s="106"/>
      <c r="E3" s="106"/>
      <c r="F3" s="106"/>
      <c r="G3" s="106"/>
      <c r="H3" s="84"/>
      <c r="I3" s="84"/>
      <c r="J3" s="84"/>
      <c r="K3" s="84"/>
      <c r="L3" s="117"/>
      <c r="M3" s="118"/>
      <c r="N3" s="118"/>
      <c r="O3" s="118"/>
      <c r="P3" s="118"/>
      <c r="Q3" s="126"/>
      <c r="R3" s="127" t="s">
        <v>170</v>
      </c>
    </row>
    <row r="4" spans="1:18" ht="15.75" customHeight="1">
      <c r="A4" s="107" t="s">
        <v>306</v>
      </c>
      <c r="B4" s="107" t="s">
        <v>317</v>
      </c>
      <c r="C4" s="107" t="s">
        <v>318</v>
      </c>
      <c r="D4" s="107" t="s">
        <v>319</v>
      </c>
      <c r="E4" s="107" t="s">
        <v>320</v>
      </c>
      <c r="F4" s="107" t="s">
        <v>321</v>
      </c>
      <c r="G4" s="107" t="s">
        <v>322</v>
      </c>
      <c r="H4" s="107" t="s">
        <v>186</v>
      </c>
      <c r="I4" s="107"/>
      <c r="J4" s="107"/>
      <c r="K4" s="107"/>
      <c r="L4" s="119"/>
      <c r="M4" s="107"/>
      <c r="N4" s="107"/>
      <c r="O4" s="107"/>
      <c r="P4" s="107"/>
      <c r="Q4" s="119"/>
      <c r="R4" s="107"/>
    </row>
    <row r="5" spans="1:18" ht="17.25" customHeight="1">
      <c r="A5" s="107"/>
      <c r="B5" s="107"/>
      <c r="C5" s="107"/>
      <c r="D5" s="107"/>
      <c r="E5" s="107"/>
      <c r="F5" s="107"/>
      <c r="G5" s="107"/>
      <c r="H5" s="107" t="s">
        <v>56</v>
      </c>
      <c r="I5" s="107" t="s">
        <v>59</v>
      </c>
      <c r="J5" s="107" t="s">
        <v>312</v>
      </c>
      <c r="K5" s="107" t="s">
        <v>313</v>
      </c>
      <c r="L5" s="120" t="s">
        <v>314</v>
      </c>
      <c r="M5" s="107" t="s">
        <v>63</v>
      </c>
      <c r="N5" s="107"/>
      <c r="O5" s="107"/>
      <c r="P5" s="107"/>
      <c r="Q5" s="120"/>
      <c r="R5" s="107"/>
    </row>
    <row r="6" spans="1:18" ht="54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19"/>
      <c r="M6" s="107" t="s">
        <v>58</v>
      </c>
      <c r="N6" s="107" t="s">
        <v>64</v>
      </c>
      <c r="O6" s="107" t="s">
        <v>261</v>
      </c>
      <c r="P6" s="107" t="s">
        <v>66</v>
      </c>
      <c r="Q6" s="119" t="s">
        <v>67</v>
      </c>
      <c r="R6" s="107" t="s">
        <v>68</v>
      </c>
    </row>
    <row r="7" spans="1:18" ht="1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spans="1:18" ht="22.5" customHeight="1">
      <c r="A8" s="108"/>
      <c r="B8" s="108"/>
      <c r="C8" s="108"/>
      <c r="D8" s="109"/>
      <c r="E8" s="108"/>
      <c r="F8" s="108"/>
      <c r="G8" s="108"/>
      <c r="H8" s="110">
        <f>I8+J8+K8+L8+M8</f>
        <v>0</v>
      </c>
      <c r="I8" s="110"/>
      <c r="J8" s="110"/>
      <c r="K8" s="110"/>
      <c r="L8" s="110"/>
      <c r="M8" s="110">
        <f>N8+O8+P8+Q8+R8</f>
        <v>0</v>
      </c>
      <c r="N8" s="110"/>
      <c r="O8" s="110"/>
      <c r="P8" s="110"/>
      <c r="Q8" s="110"/>
      <c r="R8" s="110"/>
    </row>
    <row r="9" spans="1:18" ht="22.5" customHeight="1">
      <c r="A9" s="111"/>
      <c r="B9" s="112"/>
      <c r="C9" s="112"/>
      <c r="D9" s="113"/>
      <c r="E9" s="112"/>
      <c r="F9" s="112"/>
      <c r="G9" s="112"/>
      <c r="H9" s="110">
        <f>I9+J9+K9+L9+M9</f>
        <v>0</v>
      </c>
      <c r="I9" s="121"/>
      <c r="J9" s="121"/>
      <c r="K9" s="121"/>
      <c r="L9" s="110"/>
      <c r="M9" s="110">
        <f>N9+O9+P9+Q9+R9</f>
        <v>0</v>
      </c>
      <c r="N9" s="121"/>
      <c r="O9" s="121"/>
      <c r="P9" s="121"/>
      <c r="Q9" s="110"/>
      <c r="R9" s="121"/>
    </row>
    <row r="10" spans="1:18" ht="22.5" customHeight="1">
      <c r="A10" s="111"/>
      <c r="B10" s="114"/>
      <c r="C10" s="114"/>
      <c r="D10" s="115"/>
      <c r="E10" s="114"/>
      <c r="F10" s="114"/>
      <c r="G10" s="114"/>
      <c r="H10" s="110">
        <f>I10+J10+K10+L10+M10</f>
        <v>0</v>
      </c>
      <c r="I10" s="122"/>
      <c r="J10" s="122"/>
      <c r="K10" s="122"/>
      <c r="L10" s="122"/>
      <c r="M10" s="110">
        <f>N10+O10+P10+Q10+R10</f>
        <v>0</v>
      </c>
      <c r="N10" s="122"/>
      <c r="O10" s="122"/>
      <c r="P10" s="122"/>
      <c r="Q10" s="122"/>
      <c r="R10" s="122"/>
    </row>
    <row r="11" spans="1:18" ht="22.5" customHeight="1">
      <c r="A11" s="108" t="s">
        <v>110</v>
      </c>
      <c r="B11" s="108"/>
      <c r="C11" s="108"/>
      <c r="D11" s="108"/>
      <c r="E11" s="108"/>
      <c r="F11" s="108"/>
      <c r="G11" s="108"/>
      <c r="H11" s="116">
        <f>SUM(H8:H10)</f>
        <v>0</v>
      </c>
      <c r="I11" s="116">
        <f>SUM(I8:I10)</f>
        <v>0</v>
      </c>
      <c r="J11" s="116">
        <f>SUM(J8:J10)</f>
        <v>0</v>
      </c>
      <c r="K11" s="116">
        <f>SUM(K8:K10)</f>
        <v>0</v>
      </c>
      <c r="L11" s="123"/>
      <c r="M11" s="116">
        <f>SUM(M8:M10)</f>
        <v>0</v>
      </c>
      <c r="N11" s="116">
        <f>SUM(N8:N10)</f>
        <v>0</v>
      </c>
      <c r="O11" s="116">
        <f>SUM(O9:O10)</f>
        <v>0</v>
      </c>
      <c r="P11" s="116">
        <f>SUM(P8:P10)</f>
        <v>0</v>
      </c>
      <c r="Q11" s="123">
        <f>SUM(Q8:Q10)</f>
        <v>0</v>
      </c>
      <c r="R11" s="116">
        <f>SUM(R8:R10)</f>
        <v>0</v>
      </c>
    </row>
    <row r="12" spans="1:4" ht="14.25" customHeight="1">
      <c r="A12" s="100" t="str">
        <f>IF(A8=0,"说明：本表无数据，故公开空表。","")</f>
        <v>说明：本表无数据，故公开空表。</v>
      </c>
      <c r="B12" s="100"/>
      <c r="C12" s="100"/>
      <c r="D12" s="100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2" sqref="A2:E2"/>
    </sheetView>
  </sheetViews>
  <sheetFormatPr defaultColWidth="8.8515625" defaultRowHeight="14.25" customHeight="1"/>
  <cols>
    <col min="1" max="1" width="37.7109375" style="79" customWidth="1"/>
    <col min="2" max="2" width="18.140625" style="79" customWidth="1"/>
    <col min="3" max="3" width="24.57421875" style="79" customWidth="1"/>
    <col min="4" max="4" width="26.421875" style="79" customWidth="1"/>
    <col min="5" max="5" width="26.28125" style="79" customWidth="1"/>
    <col min="6" max="6" width="9.140625" style="65" customWidth="1"/>
    <col min="7" max="16384" width="9.140625" style="65" bestFit="1" customWidth="1"/>
  </cols>
  <sheetData>
    <row r="1" spans="1:5" ht="13.5" customHeight="1">
      <c r="A1" s="80"/>
      <c r="B1" s="80"/>
      <c r="C1" s="80"/>
      <c r="D1" s="81"/>
      <c r="E1" s="78" t="s">
        <v>323</v>
      </c>
    </row>
    <row r="2" spans="1:5" ht="27.75" customHeight="1">
      <c r="A2" s="82" t="s">
        <v>324</v>
      </c>
      <c r="B2" s="67"/>
      <c r="C2" s="67"/>
      <c r="D2" s="67"/>
      <c r="E2" s="68"/>
    </row>
    <row r="3" spans="1:5" ht="18" customHeight="1">
      <c r="A3" s="83" t="str">
        <f>'财务收支预算总表01-1'!A3</f>
        <v>单位名称：大姚县金碧镇仓街卫生院</v>
      </c>
      <c r="B3" s="84"/>
      <c r="C3" s="84"/>
      <c r="D3" s="85"/>
      <c r="E3" s="86" t="s">
        <v>170</v>
      </c>
    </row>
    <row r="4" spans="1:5" ht="19.5" customHeight="1">
      <c r="A4" s="87" t="s">
        <v>325</v>
      </c>
      <c r="B4" s="88" t="s">
        <v>186</v>
      </c>
      <c r="C4" s="89"/>
      <c r="D4" s="89"/>
      <c r="E4" s="90" t="s">
        <v>326</v>
      </c>
    </row>
    <row r="5" spans="1:5" ht="40.5" customHeight="1">
      <c r="A5" s="91"/>
      <c r="B5" s="92" t="s">
        <v>56</v>
      </c>
      <c r="C5" s="93" t="s">
        <v>59</v>
      </c>
      <c r="D5" s="94" t="s">
        <v>327</v>
      </c>
      <c r="E5" s="90" t="s">
        <v>328</v>
      </c>
    </row>
    <row r="6" spans="1:5" ht="19.5" customHeight="1">
      <c r="A6" s="90">
        <v>1</v>
      </c>
      <c r="B6" s="90">
        <v>2</v>
      </c>
      <c r="C6" s="90">
        <v>3</v>
      </c>
      <c r="D6" s="95">
        <v>4</v>
      </c>
      <c r="E6" s="96">
        <v>5</v>
      </c>
    </row>
    <row r="7" spans="1:5" ht="19.5" customHeight="1">
      <c r="A7" s="73" t="s">
        <v>283</v>
      </c>
      <c r="B7" s="97">
        <f>C7+D7</f>
        <v>0</v>
      </c>
      <c r="C7" s="97"/>
      <c r="D7" s="98"/>
      <c r="E7" s="99" t="s">
        <v>283</v>
      </c>
    </row>
    <row r="8" spans="1:5" ht="19.5" customHeight="1">
      <c r="A8" s="74" t="s">
        <v>283</v>
      </c>
      <c r="B8" s="97" t="s">
        <v>283</v>
      </c>
      <c r="C8" s="97"/>
      <c r="D8" s="98"/>
      <c r="E8" s="99" t="s">
        <v>283</v>
      </c>
    </row>
    <row r="9" spans="1:4" ht="14.25" customHeight="1">
      <c r="A9" s="100" t="s">
        <v>329</v>
      </c>
      <c r="B9" s="100"/>
      <c r="C9" s="100"/>
      <c r="D9" s="100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330</v>
      </c>
    </row>
    <row r="2" spans="1:10" ht="28.5" customHeight="1">
      <c r="A2" s="66" t="s">
        <v>331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单位名称：大姚县金碧镇仓街卫生院</v>
      </c>
    </row>
    <row r="4" spans="1:10" ht="44.25" customHeight="1">
      <c r="A4" s="71" t="s">
        <v>270</v>
      </c>
      <c r="B4" s="71" t="s">
        <v>271</v>
      </c>
      <c r="C4" s="71" t="s">
        <v>272</v>
      </c>
      <c r="D4" s="71" t="s">
        <v>273</v>
      </c>
      <c r="E4" s="71" t="s">
        <v>274</v>
      </c>
      <c r="F4" s="72" t="s">
        <v>275</v>
      </c>
      <c r="G4" s="71" t="s">
        <v>276</v>
      </c>
      <c r="H4" s="72" t="s">
        <v>277</v>
      </c>
      <c r="I4" s="72" t="s">
        <v>278</v>
      </c>
      <c r="J4" s="71" t="s">
        <v>279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3" t="s">
        <v>283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 t="s">
        <v>283</v>
      </c>
      <c r="B7" s="77" t="s">
        <v>283</v>
      </c>
      <c r="C7" s="77" t="s">
        <v>283</v>
      </c>
      <c r="D7" s="77" t="s">
        <v>283</v>
      </c>
      <c r="E7" s="73" t="s">
        <v>283</v>
      </c>
      <c r="F7" s="77" t="s">
        <v>283</v>
      </c>
      <c r="G7" s="73" t="s">
        <v>283</v>
      </c>
      <c r="H7" s="77" t="s">
        <v>283</v>
      </c>
      <c r="I7" s="77" t="s">
        <v>283</v>
      </c>
      <c r="J7" s="73" t="s">
        <v>283</v>
      </c>
    </row>
    <row r="8" ht="24.75" customHeight="1">
      <c r="A8" s="63" t="s">
        <v>329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49" bestFit="1" customWidth="1"/>
    <col min="2" max="2" width="18.7109375" style="49" customWidth="1"/>
    <col min="3" max="3" width="24.8515625" style="49" customWidth="1"/>
    <col min="4" max="6" width="23.57421875" style="49" customWidth="1"/>
    <col min="7" max="7" width="25.140625" style="49" customWidth="1"/>
    <col min="8" max="8" width="18.8515625" style="49" customWidth="1"/>
    <col min="9" max="16384" width="9.140625" style="49" bestFit="1" customWidth="1"/>
  </cols>
  <sheetData>
    <row r="1" ht="12">
      <c r="H1" s="50" t="s">
        <v>332</v>
      </c>
    </row>
    <row r="2" spans="1:8" ht="30.75">
      <c r="A2" s="51" t="s">
        <v>333</v>
      </c>
      <c r="B2" s="51"/>
      <c r="C2" s="51"/>
      <c r="D2" s="51"/>
      <c r="E2" s="52"/>
      <c r="F2" s="52"/>
      <c r="G2" s="52"/>
      <c r="H2" s="52"/>
    </row>
    <row r="3" spans="1:2" ht="13.5">
      <c r="A3" s="53" t="str">
        <f>'财务收支预算总表01-1'!A3</f>
        <v>单位名称：大姚县金碧镇仓街卫生院</v>
      </c>
      <c r="B3" s="53"/>
    </row>
    <row r="4" spans="1:8" ht="18" customHeight="1">
      <c r="A4" s="54" t="s">
        <v>179</v>
      </c>
      <c r="B4" s="54" t="s">
        <v>334</v>
      </c>
      <c r="C4" s="54" t="s">
        <v>335</v>
      </c>
      <c r="D4" s="54" t="s">
        <v>336</v>
      </c>
      <c r="E4" s="54" t="s">
        <v>337</v>
      </c>
      <c r="F4" s="55" t="s">
        <v>338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310</v>
      </c>
      <c r="G5" s="59" t="s">
        <v>339</v>
      </c>
      <c r="H5" s="59" t="s">
        <v>340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33" customHeight="1">
      <c r="A7" s="61"/>
      <c r="B7" s="61"/>
      <c r="C7" s="61"/>
      <c r="D7" s="61"/>
      <c r="E7" s="61"/>
      <c r="F7" s="60"/>
      <c r="G7" s="60"/>
      <c r="H7" s="60"/>
    </row>
    <row r="8" spans="1:8" ht="24" customHeight="1">
      <c r="A8" s="62"/>
      <c r="B8" s="62"/>
      <c r="C8" s="62"/>
      <c r="D8" s="62"/>
      <c r="E8" s="62"/>
      <c r="F8" s="60"/>
      <c r="G8" s="60"/>
      <c r="H8" s="60"/>
    </row>
    <row r="9" spans="1:8" ht="24" customHeight="1">
      <c r="A9" s="62"/>
      <c r="B9" s="62"/>
      <c r="C9" s="62"/>
      <c r="D9" s="62"/>
      <c r="E9" s="62"/>
      <c r="F9" s="60"/>
      <c r="G9" s="60"/>
      <c r="H9" s="60"/>
    </row>
    <row r="10" ht="22.5" customHeight="1">
      <c r="A10" s="63" t="s">
        <v>329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G16" sqref="G16"/>
    </sheetView>
  </sheetViews>
  <sheetFormatPr defaultColWidth="9.140625" defaultRowHeight="14.25" customHeight="1"/>
  <cols>
    <col min="1" max="11" width="15.00390625" style="27" customWidth="1"/>
    <col min="12" max="16384" width="9.140625" style="27" customWidth="1"/>
  </cols>
  <sheetData>
    <row r="1" spans="1:11" s="27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47" t="s">
        <v>341</v>
      </c>
    </row>
    <row r="2" spans="1:11" s="27" customFormat="1" ht="45" customHeight="1">
      <c r="A2" s="29" t="s">
        <v>342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7" customFormat="1" ht="15" customHeight="1">
      <c r="A3" s="31" t="s">
        <v>3</v>
      </c>
      <c r="B3" s="32"/>
      <c r="C3" s="33"/>
      <c r="D3" s="33"/>
      <c r="E3" s="33"/>
      <c r="F3" s="34"/>
      <c r="G3" s="33"/>
      <c r="H3" s="34"/>
      <c r="I3" s="33"/>
      <c r="J3" s="33"/>
      <c r="K3" s="47" t="s">
        <v>4</v>
      </c>
    </row>
    <row r="4" spans="1:11" s="27" customFormat="1" ht="17.25" customHeight="1">
      <c r="A4" s="35" t="s">
        <v>256</v>
      </c>
      <c r="B4" s="35" t="s">
        <v>181</v>
      </c>
      <c r="C4" s="36" t="s">
        <v>257</v>
      </c>
      <c r="D4" s="36" t="s">
        <v>182</v>
      </c>
      <c r="E4" s="36" t="s">
        <v>183</v>
      </c>
      <c r="F4" s="37" t="s">
        <v>258</v>
      </c>
      <c r="G4" s="35" t="s">
        <v>259</v>
      </c>
      <c r="H4" s="36" t="s">
        <v>56</v>
      </c>
      <c r="I4" s="48" t="s">
        <v>343</v>
      </c>
      <c r="J4" s="48"/>
      <c r="K4" s="48"/>
    </row>
    <row r="5" spans="1:11" s="27" customFormat="1" ht="26.25" customHeight="1">
      <c r="A5" s="38"/>
      <c r="B5" s="38"/>
      <c r="C5" s="38"/>
      <c r="D5" s="38"/>
      <c r="E5" s="38"/>
      <c r="F5" s="38"/>
      <c r="G5" s="38"/>
      <c r="H5" s="38"/>
      <c r="I5" s="17" t="s">
        <v>59</v>
      </c>
      <c r="J5" s="17" t="s">
        <v>60</v>
      </c>
      <c r="K5" s="17" t="s">
        <v>61</v>
      </c>
    </row>
    <row r="6" spans="1:11" s="27" customFormat="1" ht="16.5" customHeight="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27" customFormat="1" ht="14.25" customHeight="1">
      <c r="A7" s="41" t="s">
        <v>283</v>
      </c>
      <c r="B7" s="41" t="s">
        <v>283</v>
      </c>
      <c r="C7" s="41" t="s">
        <v>283</v>
      </c>
      <c r="D7" s="41"/>
      <c r="E7" s="41"/>
      <c r="F7" s="41"/>
      <c r="G7" s="41"/>
      <c r="H7" s="42" t="s">
        <v>283</v>
      </c>
      <c r="I7" s="42" t="s">
        <v>283</v>
      </c>
      <c r="J7" s="42" t="s">
        <v>283</v>
      </c>
      <c r="K7" s="42" t="s">
        <v>283</v>
      </c>
    </row>
    <row r="8" spans="1:11" s="27" customFormat="1" ht="14.25" customHeight="1">
      <c r="A8" s="41"/>
      <c r="B8" s="41"/>
      <c r="C8" s="41"/>
      <c r="D8" s="41" t="s">
        <v>283</v>
      </c>
      <c r="E8" s="41" t="s">
        <v>283</v>
      </c>
      <c r="F8" s="41" t="s">
        <v>283</v>
      </c>
      <c r="G8" s="41" t="s">
        <v>283</v>
      </c>
      <c r="H8" s="42" t="s">
        <v>283</v>
      </c>
      <c r="I8" s="42" t="s">
        <v>283</v>
      </c>
      <c r="J8" s="42" t="s">
        <v>283</v>
      </c>
      <c r="K8" s="42" t="s">
        <v>283</v>
      </c>
    </row>
    <row r="9" spans="1:11" s="27" customFormat="1" ht="14.25" customHeight="1">
      <c r="A9" s="43" t="s">
        <v>56</v>
      </c>
      <c r="B9" s="44"/>
      <c r="C9" s="44"/>
      <c r="D9" s="44"/>
      <c r="E9" s="44"/>
      <c r="F9" s="44"/>
      <c r="G9" s="45"/>
      <c r="H9" s="46" t="s">
        <v>283</v>
      </c>
      <c r="I9" s="46" t="s">
        <v>283</v>
      </c>
      <c r="J9" s="46" t="s">
        <v>283</v>
      </c>
      <c r="K9" s="46" t="s">
        <v>283</v>
      </c>
    </row>
    <row r="10" ht="27.75" customHeight="1">
      <c r="A10" s="27" t="s">
        <v>329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C14" sqref="C14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344</v>
      </c>
    </row>
    <row r="2" spans="1:7" s="1" customFormat="1" ht="45" customHeight="1">
      <c r="A2" s="6" t="s">
        <v>345</v>
      </c>
      <c r="B2" s="7"/>
      <c r="C2" s="7"/>
      <c r="D2" s="7"/>
      <c r="E2" s="8"/>
      <c r="F2" s="8"/>
      <c r="G2" s="7"/>
    </row>
    <row r="3" spans="1:7" s="1" customFormat="1" ht="15" customHeight="1">
      <c r="A3" s="9" t="s">
        <v>3</v>
      </c>
      <c r="B3" s="10"/>
      <c r="C3" s="10"/>
      <c r="D3" s="10"/>
      <c r="E3" s="2"/>
      <c r="F3" s="2"/>
      <c r="G3" s="5" t="s">
        <v>170</v>
      </c>
    </row>
    <row r="4" spans="1:7" s="1" customFormat="1" ht="45" customHeight="1">
      <c r="A4" s="11" t="s">
        <v>257</v>
      </c>
      <c r="B4" s="11" t="s">
        <v>256</v>
      </c>
      <c r="C4" s="11" t="s">
        <v>181</v>
      </c>
      <c r="D4" s="11" t="s">
        <v>346</v>
      </c>
      <c r="E4" s="12" t="s">
        <v>59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347</v>
      </c>
      <c r="F5" s="17" t="s">
        <v>348</v>
      </c>
      <c r="G5" s="17" t="s">
        <v>349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69</v>
      </c>
      <c r="B7" s="20"/>
      <c r="C7" s="20"/>
      <c r="D7" s="20"/>
      <c r="E7" s="21">
        <v>92400</v>
      </c>
      <c r="F7" s="21"/>
      <c r="G7" s="22"/>
    </row>
    <row r="8" spans="1:7" s="1" customFormat="1" ht="30" customHeight="1">
      <c r="A8" s="19"/>
      <c r="B8" s="23" t="s">
        <v>263</v>
      </c>
      <c r="C8" s="23" t="s">
        <v>265</v>
      </c>
      <c r="D8" s="20" t="s">
        <v>350</v>
      </c>
      <c r="E8" s="21">
        <v>92400</v>
      </c>
      <c r="F8" s="21"/>
      <c r="G8" s="22"/>
    </row>
    <row r="9" spans="1:7" s="1" customFormat="1" ht="30" customHeight="1">
      <c r="A9" s="24" t="s">
        <v>56</v>
      </c>
      <c r="B9" s="25"/>
      <c r="C9" s="25"/>
      <c r="D9" s="26"/>
      <c r="E9" s="21">
        <v>92400</v>
      </c>
      <c r="F9" s="21"/>
      <c r="G9" s="22"/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A2" sqref="A2:T2"/>
    </sheetView>
  </sheetViews>
  <sheetFormatPr defaultColWidth="8.00390625" defaultRowHeight="14.25" customHeight="1"/>
  <cols>
    <col min="1" max="1" width="11.421875" style="79" customWidth="1"/>
    <col min="2" max="2" width="21.421875" style="79" customWidth="1"/>
    <col min="3" max="3" width="14.421875" style="79" customWidth="1"/>
    <col min="4" max="5" width="14.57421875" style="79" customWidth="1"/>
    <col min="6" max="8" width="12.57421875" style="79" customWidth="1"/>
    <col min="9" max="9" width="8.8515625" style="79" customWidth="1"/>
    <col min="10" max="14" width="12.57421875" style="79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9" customWidth="1"/>
    <col min="21" max="21" width="8.00390625" style="65" customWidth="1"/>
    <col min="22" max="16384" width="8.00390625" style="65" customWidth="1"/>
  </cols>
  <sheetData>
    <row r="1" spans="1:20" ht="12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99"/>
      <c r="P1" s="299"/>
      <c r="Q1" s="299"/>
      <c r="R1" s="299"/>
      <c r="S1" s="304" t="s">
        <v>51</v>
      </c>
      <c r="T1" s="304" t="s">
        <v>51</v>
      </c>
    </row>
    <row r="2" spans="1:20" ht="36" customHeight="1">
      <c r="A2" s="283" t="s">
        <v>52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105" t="str">
        <f>'财务收支预算总表01-1'!A3</f>
        <v>单位名称：大姚县金碧镇仓街卫生院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00"/>
      <c r="P3" s="300"/>
      <c r="Q3" s="300"/>
      <c r="R3" s="300"/>
      <c r="S3" s="305" t="s">
        <v>4</v>
      </c>
      <c r="T3" s="305" t="s">
        <v>53</v>
      </c>
    </row>
    <row r="4" spans="1:20" ht="18.75" customHeight="1">
      <c r="A4" s="284" t="s">
        <v>54</v>
      </c>
      <c r="B4" s="285" t="s">
        <v>55</v>
      </c>
      <c r="C4" s="285" t="s">
        <v>56</v>
      </c>
      <c r="D4" s="286" t="s">
        <v>57</v>
      </c>
      <c r="E4" s="287"/>
      <c r="F4" s="287"/>
      <c r="G4" s="287"/>
      <c r="H4" s="287"/>
      <c r="I4" s="287"/>
      <c r="J4" s="287"/>
      <c r="K4" s="287"/>
      <c r="L4" s="287"/>
      <c r="M4" s="287"/>
      <c r="N4" s="301"/>
      <c r="O4" s="286" t="s">
        <v>47</v>
      </c>
      <c r="P4" s="286"/>
      <c r="Q4" s="286"/>
      <c r="R4" s="286"/>
      <c r="S4" s="287"/>
      <c r="T4" s="306"/>
    </row>
    <row r="5" spans="1:20" ht="18.75" customHeight="1">
      <c r="A5" s="288"/>
      <c r="B5" s="289"/>
      <c r="C5" s="289"/>
      <c r="D5" s="290" t="s">
        <v>58</v>
      </c>
      <c r="E5" s="290" t="s">
        <v>59</v>
      </c>
      <c r="F5" s="290" t="s">
        <v>60</v>
      </c>
      <c r="G5" s="290" t="s">
        <v>61</v>
      </c>
      <c r="H5" s="290" t="s">
        <v>62</v>
      </c>
      <c r="I5" s="302" t="s">
        <v>63</v>
      </c>
      <c r="J5" s="287"/>
      <c r="K5" s="287"/>
      <c r="L5" s="287"/>
      <c r="M5" s="287"/>
      <c r="N5" s="301"/>
      <c r="O5" s="284" t="s">
        <v>58</v>
      </c>
      <c r="P5" s="284" t="s">
        <v>59</v>
      </c>
      <c r="Q5" s="284" t="s">
        <v>60</v>
      </c>
      <c r="R5" s="284" t="s">
        <v>61</v>
      </c>
      <c r="S5" s="284" t="s">
        <v>62</v>
      </c>
      <c r="T5" s="284" t="s">
        <v>63</v>
      </c>
    </row>
    <row r="6" spans="1:20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58</v>
      </c>
      <c r="J6" s="292" t="s">
        <v>64</v>
      </c>
      <c r="K6" s="292" t="s">
        <v>65</v>
      </c>
      <c r="L6" s="292" t="s">
        <v>66</v>
      </c>
      <c r="M6" s="292" t="s">
        <v>67</v>
      </c>
      <c r="N6" s="292" t="s">
        <v>68</v>
      </c>
      <c r="O6" s="303"/>
      <c r="P6" s="303"/>
      <c r="Q6" s="303"/>
      <c r="R6" s="303"/>
      <c r="S6" s="303"/>
      <c r="T6" s="303"/>
    </row>
    <row r="7" spans="1:20" ht="16.5" customHeight="1">
      <c r="A7" s="293">
        <v>1</v>
      </c>
      <c r="B7" s="175">
        <v>2</v>
      </c>
      <c r="C7" s="175">
        <v>3</v>
      </c>
      <c r="D7" s="293">
        <v>4</v>
      </c>
      <c r="E7" s="175">
        <v>5</v>
      </c>
      <c r="F7" s="175">
        <v>6</v>
      </c>
      <c r="G7" s="293">
        <v>7</v>
      </c>
      <c r="H7" s="175">
        <v>8</v>
      </c>
      <c r="I7" s="175">
        <v>9</v>
      </c>
      <c r="J7" s="293">
        <v>10</v>
      </c>
      <c r="K7" s="175">
        <v>11</v>
      </c>
      <c r="L7" s="175">
        <v>12</v>
      </c>
      <c r="M7" s="293">
        <v>13</v>
      </c>
      <c r="N7" s="175">
        <v>14</v>
      </c>
      <c r="O7" s="175">
        <v>15</v>
      </c>
      <c r="P7" s="293">
        <v>16</v>
      </c>
      <c r="Q7" s="175">
        <v>17</v>
      </c>
      <c r="R7" s="175">
        <v>18</v>
      </c>
      <c r="S7" s="293">
        <v>19</v>
      </c>
      <c r="T7" s="175">
        <v>20</v>
      </c>
    </row>
    <row r="8" spans="1:20" s="281" customFormat="1" ht="27.75" customHeight="1">
      <c r="A8" s="294">
        <v>472005</v>
      </c>
      <c r="B8" s="295" t="s">
        <v>69</v>
      </c>
      <c r="C8" s="296">
        <v>2944429</v>
      </c>
      <c r="D8" s="296">
        <f>E8+F8+G8+H8</f>
        <v>2944429</v>
      </c>
      <c r="E8" s="297">
        <v>2944429</v>
      </c>
      <c r="F8" s="297"/>
      <c r="G8" s="297"/>
      <c r="H8" s="297"/>
      <c r="I8" s="297">
        <f>J8+K8+L8+M8+N8</f>
        <v>0</v>
      </c>
      <c r="J8" s="297"/>
      <c r="K8" s="297"/>
      <c r="L8" s="297"/>
      <c r="M8" s="297"/>
      <c r="N8" s="297"/>
      <c r="O8" s="297">
        <f>P8+Q8+R8+S8+T8</f>
        <v>0</v>
      </c>
      <c r="P8" s="297"/>
      <c r="Q8" s="297"/>
      <c r="R8" s="297"/>
      <c r="S8" s="296"/>
      <c r="T8" s="297"/>
    </row>
    <row r="9" spans="1:20" s="282" customFormat="1" ht="27.75" customHeight="1">
      <c r="A9" s="297" t="s">
        <v>56</v>
      </c>
      <c r="B9" s="298"/>
      <c r="C9" s="298">
        <f>SUM(C8)</f>
        <v>2944429</v>
      </c>
      <c r="D9" s="298">
        <f aca="true" t="shared" si="0" ref="D9:T9">SUM(D8)</f>
        <v>2944429</v>
      </c>
      <c r="E9" s="298">
        <f t="shared" si="0"/>
        <v>2944429</v>
      </c>
      <c r="F9" s="298">
        <f t="shared" si="0"/>
        <v>0</v>
      </c>
      <c r="G9" s="298">
        <f t="shared" si="0"/>
        <v>0</v>
      </c>
      <c r="H9" s="298">
        <f t="shared" si="0"/>
        <v>0</v>
      </c>
      <c r="I9" s="298">
        <f t="shared" si="0"/>
        <v>0</v>
      </c>
      <c r="J9" s="298">
        <f t="shared" si="0"/>
        <v>0</v>
      </c>
      <c r="K9" s="298">
        <f t="shared" si="0"/>
        <v>0</v>
      </c>
      <c r="L9" s="298">
        <f t="shared" si="0"/>
        <v>0</v>
      </c>
      <c r="M9" s="298">
        <f t="shared" si="0"/>
        <v>0</v>
      </c>
      <c r="N9" s="298">
        <f t="shared" si="0"/>
        <v>0</v>
      </c>
      <c r="O9" s="298">
        <f t="shared" si="0"/>
        <v>0</v>
      </c>
      <c r="P9" s="298">
        <f t="shared" si="0"/>
        <v>0</v>
      </c>
      <c r="Q9" s="298">
        <f t="shared" si="0"/>
        <v>0</v>
      </c>
      <c r="R9" s="298">
        <f t="shared" si="0"/>
        <v>0</v>
      </c>
      <c r="S9" s="298">
        <f t="shared" si="0"/>
        <v>0</v>
      </c>
      <c r="T9" s="298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Zeros="0" workbookViewId="0" topLeftCell="A1">
      <selection activeCell="A2" sqref="A2:M2"/>
    </sheetView>
  </sheetViews>
  <sheetFormatPr defaultColWidth="8.8515625" defaultRowHeight="14.25" customHeight="1"/>
  <cols>
    <col min="1" max="1" width="14.28125" style="79" customWidth="1"/>
    <col min="2" max="2" width="29.140625" style="79" customWidth="1"/>
    <col min="3" max="3" width="15.421875" style="203" customWidth="1"/>
    <col min="4" max="4" width="18.8515625" style="203" customWidth="1"/>
    <col min="5" max="5" width="15.57421875" style="203" customWidth="1"/>
    <col min="6" max="6" width="10.421875" style="79" customWidth="1"/>
    <col min="7" max="7" width="13.8515625" style="79" customWidth="1"/>
    <col min="8" max="8" width="14.140625" style="79" customWidth="1"/>
    <col min="9" max="13" width="18.8515625" style="79" customWidth="1"/>
    <col min="14" max="14" width="9.140625" style="79" customWidth="1"/>
    <col min="15" max="16384" width="9.140625" style="79" bestFit="1" customWidth="1"/>
  </cols>
  <sheetData>
    <row r="1" spans="1:13" ht="15.75" customHeight="1">
      <c r="A1" s="80"/>
      <c r="B1" s="80"/>
      <c r="C1" s="265"/>
      <c r="D1" s="265"/>
      <c r="E1" s="265"/>
      <c r="F1" s="80"/>
      <c r="G1" s="80"/>
      <c r="H1" s="80"/>
      <c r="I1" s="80"/>
      <c r="J1" s="80"/>
      <c r="K1" s="80"/>
      <c r="L1" s="80"/>
      <c r="M1" s="81" t="s">
        <v>70</v>
      </c>
    </row>
    <row r="2" spans="1:13" ht="28.5" customHeight="1">
      <c r="A2" s="67" t="s">
        <v>71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266" t="str">
        <f>'财务收支预算总表01-1'!A3</f>
        <v>单位名称：大姚县金碧镇仓街卫生院</v>
      </c>
      <c r="B3" s="267"/>
      <c r="C3" s="268"/>
      <c r="D3" s="268"/>
      <c r="E3" s="268"/>
      <c r="F3" s="84"/>
      <c r="G3" s="84"/>
      <c r="H3" s="84"/>
      <c r="I3" s="84"/>
      <c r="J3" s="84"/>
      <c r="K3" s="106"/>
      <c r="L3" s="106"/>
      <c r="M3" s="156" t="s">
        <v>4</v>
      </c>
    </row>
    <row r="4" spans="1:13" ht="17.25" customHeight="1">
      <c r="A4" s="93" t="s">
        <v>72</v>
      </c>
      <c r="B4" s="93" t="s">
        <v>73</v>
      </c>
      <c r="C4" s="94" t="s">
        <v>56</v>
      </c>
      <c r="D4" s="107" t="s">
        <v>74</v>
      </c>
      <c r="E4" s="107" t="s">
        <v>75</v>
      </c>
      <c r="F4" s="107" t="s">
        <v>60</v>
      </c>
      <c r="G4" s="107" t="s">
        <v>76</v>
      </c>
      <c r="H4" s="107" t="s">
        <v>63</v>
      </c>
      <c r="I4" s="107"/>
      <c r="J4" s="107"/>
      <c r="K4" s="107"/>
      <c r="L4" s="107"/>
      <c r="M4" s="107"/>
    </row>
    <row r="5" spans="1:13" ht="27">
      <c r="A5" s="134"/>
      <c r="B5" s="134"/>
      <c r="C5" s="269"/>
      <c r="D5" s="107"/>
      <c r="E5" s="107"/>
      <c r="F5" s="107"/>
      <c r="G5" s="107"/>
      <c r="H5" s="107" t="s">
        <v>58</v>
      </c>
      <c r="I5" s="107" t="s">
        <v>77</v>
      </c>
      <c r="J5" s="107" t="s">
        <v>78</v>
      </c>
      <c r="K5" s="107" t="s">
        <v>79</v>
      </c>
      <c r="L5" s="107" t="s">
        <v>80</v>
      </c>
      <c r="M5" s="107" t="s">
        <v>81</v>
      </c>
    </row>
    <row r="6" spans="1:13" ht="16.5" customHeight="1">
      <c r="A6" s="90">
        <v>1</v>
      </c>
      <c r="B6" s="90">
        <v>2</v>
      </c>
      <c r="C6" s="88">
        <v>3</v>
      </c>
      <c r="D6" s="90">
        <v>4</v>
      </c>
      <c r="E6" s="90">
        <v>5</v>
      </c>
      <c r="F6" s="88">
        <v>6</v>
      </c>
      <c r="G6" s="90">
        <v>7</v>
      </c>
      <c r="H6" s="90">
        <v>8</v>
      </c>
      <c r="I6" s="88">
        <v>9</v>
      </c>
      <c r="J6" s="90">
        <v>10</v>
      </c>
      <c r="K6" s="90">
        <v>11</v>
      </c>
      <c r="L6" s="88">
        <v>12</v>
      </c>
      <c r="M6" s="90">
        <v>13</v>
      </c>
    </row>
    <row r="7" spans="1:13" ht="27.75" customHeight="1">
      <c r="A7" s="270" t="s">
        <v>82</v>
      </c>
      <c r="B7" s="271" t="s">
        <v>83</v>
      </c>
      <c r="C7" s="272">
        <f>D7+E7+F7+G7+H7</f>
        <v>395553</v>
      </c>
      <c r="D7" s="273">
        <v>395553</v>
      </c>
      <c r="E7" s="273"/>
      <c r="F7" s="274"/>
      <c r="G7" s="275"/>
      <c r="H7" s="275">
        <f>I7+J7+K7+L7+M7</f>
        <v>0</v>
      </c>
      <c r="I7" s="274"/>
      <c r="J7" s="275"/>
      <c r="K7" s="275"/>
      <c r="L7" s="274"/>
      <c r="M7" s="275"/>
    </row>
    <row r="8" spans="1:13" ht="27.75" customHeight="1">
      <c r="A8" s="270" t="s">
        <v>84</v>
      </c>
      <c r="B8" s="271" t="s">
        <v>85</v>
      </c>
      <c r="C8" s="272">
        <f aca="true" t="shared" si="0" ref="C8:C39">D8+E8+F8+G8+H8</f>
        <v>395553</v>
      </c>
      <c r="D8" s="273">
        <v>395553</v>
      </c>
      <c r="E8" s="273"/>
      <c r="F8" s="274"/>
      <c r="G8" s="275"/>
      <c r="H8" s="275">
        <f aca="true" t="shared" si="1" ref="H8:H39">I8+J8+K8+L8+M8</f>
        <v>0</v>
      </c>
      <c r="I8" s="274"/>
      <c r="J8" s="275"/>
      <c r="K8" s="275"/>
      <c r="L8" s="274"/>
      <c r="M8" s="275"/>
    </row>
    <row r="9" spans="1:13" ht="27.75" customHeight="1">
      <c r="A9" s="270" t="s">
        <v>86</v>
      </c>
      <c r="B9" s="271" t="s">
        <v>87</v>
      </c>
      <c r="C9" s="272">
        <f t="shared" si="0"/>
        <v>85272</v>
      </c>
      <c r="D9" s="273">
        <v>85272</v>
      </c>
      <c r="E9" s="273"/>
      <c r="F9" s="274"/>
      <c r="G9" s="275"/>
      <c r="H9" s="275">
        <f t="shared" si="1"/>
        <v>0</v>
      </c>
      <c r="I9" s="274"/>
      <c r="J9" s="275"/>
      <c r="K9" s="275"/>
      <c r="L9" s="274"/>
      <c r="M9" s="275"/>
    </row>
    <row r="10" spans="1:13" ht="30.75" customHeight="1">
      <c r="A10" s="270" t="s">
        <v>88</v>
      </c>
      <c r="B10" s="271" t="s">
        <v>89</v>
      </c>
      <c r="C10" s="272">
        <f t="shared" si="0"/>
        <v>310281</v>
      </c>
      <c r="D10" s="273">
        <v>310281</v>
      </c>
      <c r="E10" s="273"/>
      <c r="F10" s="274"/>
      <c r="G10" s="275"/>
      <c r="H10" s="275">
        <f t="shared" si="1"/>
        <v>0</v>
      </c>
      <c r="I10" s="274"/>
      <c r="J10" s="275"/>
      <c r="K10" s="275"/>
      <c r="L10" s="274"/>
      <c r="M10" s="275"/>
    </row>
    <row r="11" spans="1:13" ht="24.75" customHeight="1">
      <c r="A11" s="270" t="s">
        <v>90</v>
      </c>
      <c r="B11" s="271" t="s">
        <v>91</v>
      </c>
      <c r="C11" s="272">
        <f t="shared" si="0"/>
        <v>2352885</v>
      </c>
      <c r="D11" s="273">
        <v>2260485</v>
      </c>
      <c r="E11" s="273">
        <v>92400</v>
      </c>
      <c r="F11" s="274"/>
      <c r="G11" s="275"/>
      <c r="H11" s="275">
        <f t="shared" si="1"/>
        <v>0</v>
      </c>
      <c r="I11" s="274"/>
      <c r="J11" s="275"/>
      <c r="K11" s="275"/>
      <c r="L11" s="274"/>
      <c r="M11" s="275"/>
    </row>
    <row r="12" spans="1:13" ht="24.75" customHeight="1">
      <c r="A12" s="270" t="s">
        <v>92</v>
      </c>
      <c r="B12" s="271" t="s">
        <v>93</v>
      </c>
      <c r="C12" s="272">
        <f t="shared" si="0"/>
        <v>2157183</v>
      </c>
      <c r="D12" s="273">
        <v>2064783</v>
      </c>
      <c r="E12" s="273">
        <v>92400</v>
      </c>
      <c r="F12" s="274"/>
      <c r="G12" s="275"/>
      <c r="H12" s="275">
        <f t="shared" si="1"/>
        <v>0</v>
      </c>
      <c r="I12" s="274"/>
      <c r="J12" s="275"/>
      <c r="K12" s="275"/>
      <c r="L12" s="274"/>
      <c r="M12" s="275"/>
    </row>
    <row r="13" spans="1:13" ht="24.75" customHeight="1">
      <c r="A13" s="270" t="s">
        <v>94</v>
      </c>
      <c r="B13" s="271" t="s">
        <v>95</v>
      </c>
      <c r="C13" s="272">
        <f t="shared" si="0"/>
        <v>2157183</v>
      </c>
      <c r="D13" s="273">
        <v>2064783</v>
      </c>
      <c r="E13" s="273">
        <v>92400</v>
      </c>
      <c r="F13" s="274"/>
      <c r="G13" s="275"/>
      <c r="H13" s="275">
        <f t="shared" si="1"/>
        <v>0</v>
      </c>
      <c r="I13" s="274"/>
      <c r="J13" s="275"/>
      <c r="K13" s="275"/>
      <c r="L13" s="274"/>
      <c r="M13" s="275"/>
    </row>
    <row r="14" spans="1:13" ht="24.75" customHeight="1">
      <c r="A14" s="270" t="s">
        <v>96</v>
      </c>
      <c r="B14" s="271" t="s">
        <v>97</v>
      </c>
      <c r="C14" s="272">
        <f t="shared" si="0"/>
        <v>195702</v>
      </c>
      <c r="D14" s="273">
        <v>195702</v>
      </c>
      <c r="E14" s="273"/>
      <c r="F14" s="276"/>
      <c r="G14" s="277"/>
      <c r="H14" s="275">
        <f t="shared" si="1"/>
        <v>0</v>
      </c>
      <c r="I14" s="276"/>
      <c r="J14" s="277"/>
      <c r="K14" s="277"/>
      <c r="L14" s="276"/>
      <c r="M14" s="277"/>
    </row>
    <row r="15" spans="1:13" ht="24.75" customHeight="1">
      <c r="A15" s="270" t="s">
        <v>98</v>
      </c>
      <c r="B15" s="271" t="s">
        <v>99</v>
      </c>
      <c r="C15" s="272">
        <f t="shared" si="0"/>
        <v>111062</v>
      </c>
      <c r="D15" s="273">
        <v>111062</v>
      </c>
      <c r="E15" s="273"/>
      <c r="F15" s="276"/>
      <c r="G15" s="277"/>
      <c r="H15" s="275">
        <f t="shared" si="1"/>
        <v>0</v>
      </c>
      <c r="I15" s="276"/>
      <c r="J15" s="277"/>
      <c r="K15" s="277"/>
      <c r="L15" s="276"/>
      <c r="M15" s="277"/>
    </row>
    <row r="16" spans="1:13" ht="24.75" customHeight="1">
      <c r="A16" s="270" t="s">
        <v>100</v>
      </c>
      <c r="B16" s="271" t="s">
        <v>101</v>
      </c>
      <c r="C16" s="272">
        <f t="shared" si="0"/>
        <v>74770</v>
      </c>
      <c r="D16" s="273">
        <v>74770</v>
      </c>
      <c r="E16" s="273"/>
      <c r="F16" s="276"/>
      <c r="G16" s="277"/>
      <c r="H16" s="275">
        <f t="shared" si="1"/>
        <v>0</v>
      </c>
      <c r="I16" s="276"/>
      <c r="J16" s="277"/>
      <c r="K16" s="277"/>
      <c r="L16" s="276"/>
      <c r="M16" s="277"/>
    </row>
    <row r="17" spans="1:13" ht="24.75" customHeight="1">
      <c r="A17" s="270" t="s">
        <v>102</v>
      </c>
      <c r="B17" s="271" t="s">
        <v>103</v>
      </c>
      <c r="C17" s="272">
        <f t="shared" si="0"/>
        <v>9870</v>
      </c>
      <c r="D17" s="273">
        <v>9870</v>
      </c>
      <c r="E17" s="273"/>
      <c r="F17" s="276"/>
      <c r="G17" s="277"/>
      <c r="H17" s="275">
        <f t="shared" si="1"/>
        <v>0</v>
      </c>
      <c r="I17" s="276"/>
      <c r="J17" s="277"/>
      <c r="K17" s="277"/>
      <c r="L17" s="276"/>
      <c r="M17" s="277"/>
    </row>
    <row r="18" spans="1:13" ht="24.75" customHeight="1">
      <c r="A18" s="270" t="s">
        <v>104</v>
      </c>
      <c r="B18" s="271" t="s">
        <v>105</v>
      </c>
      <c r="C18" s="272">
        <f t="shared" si="0"/>
        <v>195991</v>
      </c>
      <c r="D18" s="273">
        <v>195991</v>
      </c>
      <c r="E18" s="273"/>
      <c r="F18" s="276"/>
      <c r="G18" s="277"/>
      <c r="H18" s="275">
        <f t="shared" si="1"/>
        <v>0</v>
      </c>
      <c r="I18" s="276"/>
      <c r="J18" s="277"/>
      <c r="K18" s="277"/>
      <c r="L18" s="276"/>
      <c r="M18" s="277"/>
    </row>
    <row r="19" spans="1:13" ht="24.75" customHeight="1">
      <c r="A19" s="270" t="s">
        <v>106</v>
      </c>
      <c r="B19" s="271" t="s">
        <v>107</v>
      </c>
      <c r="C19" s="272">
        <f t="shared" si="0"/>
        <v>195991</v>
      </c>
      <c r="D19" s="273">
        <v>195991</v>
      </c>
      <c r="E19" s="273"/>
      <c r="F19" s="276"/>
      <c r="G19" s="277"/>
      <c r="H19" s="275">
        <f t="shared" si="1"/>
        <v>0</v>
      </c>
      <c r="I19" s="276"/>
      <c r="J19" s="277"/>
      <c r="K19" s="277"/>
      <c r="L19" s="276"/>
      <c r="M19" s="277"/>
    </row>
    <row r="20" spans="1:13" ht="24.75" customHeight="1">
      <c r="A20" s="270" t="s">
        <v>108</v>
      </c>
      <c r="B20" s="271" t="s">
        <v>109</v>
      </c>
      <c r="C20" s="272">
        <f t="shared" si="0"/>
        <v>195991</v>
      </c>
      <c r="D20" s="273">
        <v>195991</v>
      </c>
      <c r="E20" s="273"/>
      <c r="F20" s="276"/>
      <c r="G20" s="277"/>
      <c r="H20" s="275">
        <f t="shared" si="1"/>
        <v>0</v>
      </c>
      <c r="I20" s="276"/>
      <c r="J20" s="277"/>
      <c r="K20" s="277"/>
      <c r="L20" s="276"/>
      <c r="M20" s="277"/>
    </row>
    <row r="21" spans="1:13" ht="21" customHeight="1">
      <c r="A21" s="278" t="s">
        <v>110</v>
      </c>
      <c r="B21" s="279" t="s">
        <v>110</v>
      </c>
      <c r="C21" s="272">
        <f>C18+C11+C7</f>
        <v>2944429</v>
      </c>
      <c r="D21" s="272">
        <f>D18+D11+D7</f>
        <v>2852029</v>
      </c>
      <c r="E21" s="272">
        <f>E18+E11+E7</f>
        <v>92400</v>
      </c>
      <c r="F21" s="280">
        <f aca="true" t="shared" si="2" ref="E21:M21">SUM(F7:F20)</f>
        <v>0</v>
      </c>
      <c r="G21" s="280">
        <f t="shared" si="2"/>
        <v>0</v>
      </c>
      <c r="H21" s="275">
        <f t="shared" si="2"/>
        <v>0</v>
      </c>
      <c r="I21" s="280">
        <f t="shared" si="2"/>
        <v>0</v>
      </c>
      <c r="J21" s="280">
        <f t="shared" si="2"/>
        <v>0</v>
      </c>
      <c r="K21" s="280">
        <f t="shared" si="2"/>
        <v>0</v>
      </c>
      <c r="L21" s="280">
        <f t="shared" si="2"/>
        <v>0</v>
      </c>
      <c r="M21" s="280">
        <f t="shared" si="2"/>
        <v>0</v>
      </c>
    </row>
  </sheetData>
  <sheetProtection/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L37" sqref="L37"/>
    </sheetView>
  </sheetViews>
  <sheetFormatPr defaultColWidth="8.8515625" defaultRowHeight="14.25" customHeight="1"/>
  <cols>
    <col min="1" max="1" width="49.28125" style="64" customWidth="1"/>
    <col min="2" max="2" width="38.8515625" style="236" customWidth="1"/>
    <col min="3" max="3" width="52.2812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25.5" customHeight="1">
      <c r="A1" s="237"/>
      <c r="B1" s="238"/>
      <c r="C1" s="237"/>
      <c r="D1" s="239" t="s">
        <v>111</v>
      </c>
    </row>
    <row r="2" spans="1:4" ht="60.75" customHeight="1">
      <c r="A2" s="240" t="s">
        <v>112</v>
      </c>
      <c r="B2" s="240"/>
      <c r="C2" s="240"/>
      <c r="D2" s="240"/>
    </row>
    <row r="3" spans="1:4" s="235" customFormat="1" ht="51.75" customHeight="1">
      <c r="A3" s="241" t="str">
        <f>'财务收支预算总表01-1'!A3</f>
        <v>单位名称：大姚县金碧镇仓街卫生院</v>
      </c>
      <c r="B3" s="242"/>
      <c r="C3" s="242"/>
      <c r="D3" s="243" t="s">
        <v>4</v>
      </c>
    </row>
    <row r="4" spans="1:4" s="235" customFormat="1" ht="27" customHeight="1">
      <c r="A4" s="244" t="s">
        <v>5</v>
      </c>
      <c r="B4" s="245"/>
      <c r="C4" s="244" t="s">
        <v>6</v>
      </c>
      <c r="D4" s="245"/>
    </row>
    <row r="5" spans="1:4" s="235" customFormat="1" ht="21.75" customHeight="1">
      <c r="A5" s="246" t="s">
        <v>7</v>
      </c>
      <c r="B5" s="247" t="s">
        <v>8</v>
      </c>
      <c r="C5" s="246" t="s">
        <v>113</v>
      </c>
      <c r="D5" s="248" t="s">
        <v>8</v>
      </c>
    </row>
    <row r="6" spans="1:4" s="235" customFormat="1" ht="17.25" customHeight="1">
      <c r="A6" s="249"/>
      <c r="B6" s="250"/>
      <c r="C6" s="249"/>
      <c r="D6" s="251"/>
    </row>
    <row r="7" spans="1:4" s="235" customFormat="1" ht="27" customHeight="1">
      <c r="A7" s="252" t="s">
        <v>114</v>
      </c>
      <c r="B7" s="253">
        <f>B8+B9+B10</f>
        <v>2944429</v>
      </c>
      <c r="C7" s="254" t="s">
        <v>115</v>
      </c>
      <c r="D7" s="255">
        <f>D8+D9+D10+D11+D12+D13+D14+D15+D16+D17+D18+D19+D20+D21+D22+D23+D24+D25+D26+D27+D28+D29+D30</f>
        <v>2944429</v>
      </c>
    </row>
    <row r="8" spans="1:4" s="235" customFormat="1" ht="27" customHeight="1">
      <c r="A8" s="256" t="s">
        <v>116</v>
      </c>
      <c r="B8" s="253">
        <v>2944429</v>
      </c>
      <c r="C8" s="254" t="s">
        <v>117</v>
      </c>
      <c r="D8" s="255"/>
    </row>
    <row r="9" spans="1:4" s="235" customFormat="1" ht="27" customHeight="1">
      <c r="A9" s="256" t="s">
        <v>118</v>
      </c>
      <c r="B9" s="253"/>
      <c r="C9" s="254" t="s">
        <v>119</v>
      </c>
      <c r="D9" s="255"/>
    </row>
    <row r="10" spans="1:4" s="235" customFormat="1" ht="27" customHeight="1">
      <c r="A10" s="256" t="s">
        <v>120</v>
      </c>
      <c r="B10" s="253"/>
      <c r="C10" s="254" t="s">
        <v>121</v>
      </c>
      <c r="D10" s="255"/>
    </row>
    <row r="11" spans="1:4" s="235" customFormat="1" ht="27" customHeight="1">
      <c r="A11" s="256" t="s">
        <v>122</v>
      </c>
      <c r="B11" s="253">
        <f>B12+B13+B14</f>
        <v>0</v>
      </c>
      <c r="C11" s="254" t="s">
        <v>123</v>
      </c>
      <c r="D11" s="255"/>
    </row>
    <row r="12" spans="1:4" s="235" customFormat="1" ht="27" customHeight="1">
      <c r="A12" s="256" t="s">
        <v>116</v>
      </c>
      <c r="B12" s="253"/>
      <c r="C12" s="254" t="s">
        <v>124</v>
      </c>
      <c r="D12" s="255"/>
    </row>
    <row r="13" spans="1:4" s="235" customFormat="1" ht="27" customHeight="1">
      <c r="A13" s="257" t="s">
        <v>118</v>
      </c>
      <c r="B13" s="258"/>
      <c r="C13" s="254" t="s">
        <v>125</v>
      </c>
      <c r="D13" s="255"/>
    </row>
    <row r="14" spans="1:4" s="235" customFormat="1" ht="27" customHeight="1">
      <c r="A14" s="257" t="s">
        <v>120</v>
      </c>
      <c r="B14" s="258"/>
      <c r="C14" s="254" t="s">
        <v>126</v>
      </c>
      <c r="D14" s="255"/>
    </row>
    <row r="15" spans="1:4" s="235" customFormat="1" ht="27" customHeight="1">
      <c r="A15" s="256"/>
      <c r="B15" s="258"/>
      <c r="C15" s="254" t="s">
        <v>127</v>
      </c>
      <c r="D15" s="255">
        <v>395553</v>
      </c>
    </row>
    <row r="16" spans="1:4" s="235" customFormat="1" ht="27" customHeight="1">
      <c r="A16" s="256"/>
      <c r="B16" s="253"/>
      <c r="C16" s="254" t="s">
        <v>128</v>
      </c>
      <c r="D16" s="255">
        <v>2352885</v>
      </c>
    </row>
    <row r="17" spans="1:4" s="235" customFormat="1" ht="27" customHeight="1">
      <c r="A17" s="256"/>
      <c r="B17" s="259"/>
      <c r="C17" s="254" t="s">
        <v>129</v>
      </c>
      <c r="D17" s="255"/>
    </row>
    <row r="18" spans="1:4" s="235" customFormat="1" ht="27" customHeight="1">
      <c r="A18" s="257"/>
      <c r="B18" s="259"/>
      <c r="C18" s="254" t="s">
        <v>130</v>
      </c>
      <c r="D18" s="255"/>
    </row>
    <row r="19" spans="1:4" s="235" customFormat="1" ht="27" customHeight="1">
      <c r="A19" s="257"/>
      <c r="B19" s="260"/>
      <c r="C19" s="254" t="s">
        <v>131</v>
      </c>
      <c r="D19" s="255"/>
    </row>
    <row r="20" spans="1:4" s="235" customFormat="1" ht="27" customHeight="1">
      <c r="A20" s="261"/>
      <c r="B20" s="260"/>
      <c r="C20" s="254" t="s">
        <v>132</v>
      </c>
      <c r="D20" s="255"/>
    </row>
    <row r="21" spans="1:4" s="235" customFormat="1" ht="27" customHeight="1">
      <c r="A21" s="261"/>
      <c r="B21" s="260"/>
      <c r="C21" s="254" t="s">
        <v>133</v>
      </c>
      <c r="D21" s="255"/>
    </row>
    <row r="22" spans="1:4" s="235" customFormat="1" ht="27" customHeight="1">
      <c r="A22" s="261"/>
      <c r="B22" s="260"/>
      <c r="C22" s="254" t="s">
        <v>134</v>
      </c>
      <c r="D22" s="255"/>
    </row>
    <row r="23" spans="1:4" s="235" customFormat="1" ht="27" customHeight="1">
      <c r="A23" s="261"/>
      <c r="B23" s="260"/>
      <c r="C23" s="254" t="s">
        <v>135</v>
      </c>
      <c r="D23" s="255"/>
    </row>
    <row r="24" spans="1:4" s="235" customFormat="1" ht="27" customHeight="1">
      <c r="A24" s="261"/>
      <c r="B24" s="260"/>
      <c r="C24" s="254" t="s">
        <v>136</v>
      </c>
      <c r="D24" s="255"/>
    </row>
    <row r="25" spans="1:4" s="235" customFormat="1" ht="27" customHeight="1">
      <c r="A25" s="261"/>
      <c r="B25" s="260"/>
      <c r="C25" s="254" t="s">
        <v>137</v>
      </c>
      <c r="D25" s="255"/>
    </row>
    <row r="26" spans="1:4" s="235" customFormat="1" ht="27" customHeight="1">
      <c r="A26" s="261"/>
      <c r="B26" s="260"/>
      <c r="C26" s="254" t="s">
        <v>138</v>
      </c>
      <c r="D26" s="255">
        <v>195991</v>
      </c>
    </row>
    <row r="27" spans="1:4" s="235" customFormat="1" ht="27" customHeight="1">
      <c r="A27" s="261"/>
      <c r="B27" s="260"/>
      <c r="C27" s="254" t="s">
        <v>139</v>
      </c>
      <c r="D27" s="255"/>
    </row>
    <row r="28" spans="1:4" s="235" customFormat="1" ht="27" customHeight="1">
      <c r="A28" s="261"/>
      <c r="B28" s="260"/>
      <c r="C28" s="254" t="s">
        <v>140</v>
      </c>
      <c r="D28" s="255"/>
    </row>
    <row r="29" spans="1:4" s="235" customFormat="1" ht="27" customHeight="1">
      <c r="A29" s="261"/>
      <c r="B29" s="260"/>
      <c r="C29" s="254" t="s">
        <v>141</v>
      </c>
      <c r="D29" s="255"/>
    </row>
    <row r="30" spans="1:4" s="235" customFormat="1" ht="27" customHeight="1">
      <c r="A30" s="261"/>
      <c r="B30" s="260"/>
      <c r="C30" s="254" t="s">
        <v>142</v>
      </c>
      <c r="D30" s="255"/>
    </row>
    <row r="31" spans="1:4" s="235" customFormat="1" ht="27" customHeight="1">
      <c r="A31" s="262"/>
      <c r="B31" s="259"/>
      <c r="C31" s="257" t="s">
        <v>143</v>
      </c>
      <c r="D31" s="263"/>
    </row>
    <row r="32" spans="1:4" s="235" customFormat="1" ht="27" customHeight="1">
      <c r="A32" s="264" t="s">
        <v>144</v>
      </c>
      <c r="B32" s="259">
        <f>B11+B7</f>
        <v>2944429</v>
      </c>
      <c r="C32" s="262" t="s">
        <v>50</v>
      </c>
      <c r="D32" s="263">
        <f>D31+D7</f>
        <v>2944429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Zeros="0" workbookViewId="0" topLeftCell="A1">
      <selection activeCell="D28" sqref="D28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79" customWidth="1"/>
    <col min="4" max="4" width="16.57421875" style="79" customWidth="1"/>
    <col min="5" max="7" width="24.28125" style="79" customWidth="1"/>
    <col min="8" max="8" width="9.140625" style="79" customWidth="1"/>
    <col min="9" max="16384" width="9.140625" style="79" bestFit="1" customWidth="1"/>
  </cols>
  <sheetData>
    <row r="1" spans="4:7" ht="21.75" customHeight="1">
      <c r="D1" s="225"/>
      <c r="F1" s="81"/>
      <c r="G1" s="226" t="s">
        <v>145</v>
      </c>
    </row>
    <row r="2" spans="1:7" ht="39" customHeight="1">
      <c r="A2" s="158" t="s">
        <v>146</v>
      </c>
      <c r="B2" s="158"/>
      <c r="C2" s="158"/>
      <c r="D2" s="158"/>
      <c r="E2" s="159"/>
      <c r="F2" s="159"/>
      <c r="G2" s="159"/>
    </row>
    <row r="3" spans="1:7" s="224" customFormat="1" ht="18" customHeight="1">
      <c r="A3" s="227" t="str">
        <f>'财务收支预算总表01-1'!A3</f>
        <v>单位名称：大姚县金碧镇仓街卫生院</v>
      </c>
      <c r="B3" s="228"/>
      <c r="F3" s="229"/>
      <c r="G3" s="229" t="s">
        <v>4</v>
      </c>
    </row>
    <row r="4" spans="1:7" ht="20.25" customHeight="1">
      <c r="A4" s="199" t="s">
        <v>147</v>
      </c>
      <c r="B4" s="199"/>
      <c r="C4" s="108" t="s">
        <v>56</v>
      </c>
      <c r="D4" s="108" t="s">
        <v>74</v>
      </c>
      <c r="E4" s="108"/>
      <c r="F4" s="108"/>
      <c r="G4" s="108" t="s">
        <v>75</v>
      </c>
    </row>
    <row r="5" spans="1:7" ht="20.25" customHeight="1">
      <c r="A5" s="166" t="s">
        <v>72</v>
      </c>
      <c r="B5" s="166" t="s">
        <v>73</v>
      </c>
      <c r="C5" s="108"/>
      <c r="D5" s="108" t="s">
        <v>58</v>
      </c>
      <c r="E5" s="108" t="s">
        <v>148</v>
      </c>
      <c r="F5" s="108" t="s">
        <v>149</v>
      </c>
      <c r="G5" s="108"/>
    </row>
    <row r="6" spans="1:7" ht="13.5" customHeight="1">
      <c r="A6" s="166" t="s">
        <v>150</v>
      </c>
      <c r="B6" s="166" t="s">
        <v>151</v>
      </c>
      <c r="C6" s="166" t="s">
        <v>152</v>
      </c>
      <c r="D6" s="166" t="s">
        <v>153</v>
      </c>
      <c r="E6" s="166" t="s">
        <v>154</v>
      </c>
      <c r="F6" s="166" t="s">
        <v>155</v>
      </c>
      <c r="G6" s="166" t="s">
        <v>156</v>
      </c>
    </row>
    <row r="7" spans="1:7" s="214" customFormat="1" ht="18" customHeight="1">
      <c r="A7" s="230" t="s">
        <v>82</v>
      </c>
      <c r="B7" s="230" t="s">
        <v>83</v>
      </c>
      <c r="C7" s="231">
        <f aca="true" t="shared" si="0" ref="C7:C20">D7+G7</f>
        <v>395553</v>
      </c>
      <c r="D7" s="231">
        <f aca="true" t="shared" si="1" ref="D7:D20">E7+F7</f>
        <v>395553</v>
      </c>
      <c r="E7" s="232">
        <v>395553</v>
      </c>
      <c r="F7" s="232"/>
      <c r="G7" s="232"/>
    </row>
    <row r="8" spans="1:7" s="214" customFormat="1" ht="18" customHeight="1">
      <c r="A8" s="230" t="s">
        <v>84</v>
      </c>
      <c r="B8" s="230" t="s">
        <v>157</v>
      </c>
      <c r="C8" s="231">
        <f t="shared" si="0"/>
        <v>395553</v>
      </c>
      <c r="D8" s="231">
        <f t="shared" si="1"/>
        <v>395553</v>
      </c>
      <c r="E8" s="232">
        <v>395553</v>
      </c>
      <c r="F8" s="232"/>
      <c r="G8" s="232"/>
    </row>
    <row r="9" spans="1:7" s="214" customFormat="1" ht="18" customHeight="1">
      <c r="A9" s="230" t="s">
        <v>86</v>
      </c>
      <c r="B9" s="230" t="s">
        <v>158</v>
      </c>
      <c r="C9" s="231">
        <f t="shared" si="0"/>
        <v>85272</v>
      </c>
      <c r="D9" s="231">
        <f t="shared" si="1"/>
        <v>85272</v>
      </c>
      <c r="E9" s="232">
        <v>85272</v>
      </c>
      <c r="F9" s="232"/>
      <c r="G9" s="232"/>
    </row>
    <row r="10" spans="1:7" s="214" customFormat="1" ht="18" customHeight="1">
      <c r="A10" s="230" t="s">
        <v>88</v>
      </c>
      <c r="B10" s="230" t="s">
        <v>159</v>
      </c>
      <c r="C10" s="231">
        <f t="shared" si="0"/>
        <v>310281</v>
      </c>
      <c r="D10" s="231">
        <f t="shared" si="1"/>
        <v>310281</v>
      </c>
      <c r="E10" s="232">
        <v>310281</v>
      </c>
      <c r="F10" s="232"/>
      <c r="G10" s="232"/>
    </row>
    <row r="11" spans="1:7" s="214" customFormat="1" ht="18" customHeight="1">
      <c r="A11" s="230" t="s">
        <v>90</v>
      </c>
      <c r="B11" s="230" t="s">
        <v>91</v>
      </c>
      <c r="C11" s="231">
        <f t="shared" si="0"/>
        <v>2352885</v>
      </c>
      <c r="D11" s="231">
        <f t="shared" si="1"/>
        <v>2260485</v>
      </c>
      <c r="E11" s="232">
        <v>2258085</v>
      </c>
      <c r="F11" s="232">
        <v>2400</v>
      </c>
      <c r="G11" s="232">
        <v>92400</v>
      </c>
    </row>
    <row r="12" spans="1:7" s="214" customFormat="1" ht="18" customHeight="1">
      <c r="A12" s="230" t="s">
        <v>92</v>
      </c>
      <c r="B12" s="230" t="s">
        <v>160</v>
      </c>
      <c r="C12" s="231">
        <f t="shared" si="0"/>
        <v>2157183</v>
      </c>
      <c r="D12" s="231">
        <f t="shared" si="1"/>
        <v>2064783</v>
      </c>
      <c r="E12" s="232">
        <v>2062383</v>
      </c>
      <c r="F12" s="232">
        <v>2400</v>
      </c>
      <c r="G12" s="232">
        <v>92400</v>
      </c>
    </row>
    <row r="13" spans="1:7" s="214" customFormat="1" ht="18" customHeight="1">
      <c r="A13" s="230" t="s">
        <v>94</v>
      </c>
      <c r="B13" s="230" t="s">
        <v>161</v>
      </c>
      <c r="C13" s="231">
        <f t="shared" si="0"/>
        <v>2157183</v>
      </c>
      <c r="D13" s="231">
        <f t="shared" si="1"/>
        <v>2064783</v>
      </c>
      <c r="E13" s="232">
        <v>2062383</v>
      </c>
      <c r="F13" s="232">
        <v>2400</v>
      </c>
      <c r="G13" s="232">
        <v>92400</v>
      </c>
    </row>
    <row r="14" spans="1:7" s="214" customFormat="1" ht="18" customHeight="1">
      <c r="A14" s="230" t="s">
        <v>96</v>
      </c>
      <c r="B14" s="230" t="s">
        <v>162</v>
      </c>
      <c r="C14" s="231">
        <f t="shared" si="0"/>
        <v>195702</v>
      </c>
      <c r="D14" s="231">
        <f t="shared" si="1"/>
        <v>195702</v>
      </c>
      <c r="E14" s="232">
        <v>195702</v>
      </c>
      <c r="F14" s="232"/>
      <c r="G14" s="232"/>
    </row>
    <row r="15" spans="1:7" s="214" customFormat="1" ht="18" customHeight="1">
      <c r="A15" s="230" t="s">
        <v>98</v>
      </c>
      <c r="B15" s="230" t="s">
        <v>163</v>
      </c>
      <c r="C15" s="231">
        <f t="shared" si="0"/>
        <v>111062</v>
      </c>
      <c r="D15" s="231">
        <f t="shared" si="1"/>
        <v>111062</v>
      </c>
      <c r="E15" s="232">
        <v>111062</v>
      </c>
      <c r="F15" s="232"/>
      <c r="G15" s="232"/>
    </row>
    <row r="16" spans="1:7" s="214" customFormat="1" ht="18" customHeight="1">
      <c r="A16" s="230" t="s">
        <v>100</v>
      </c>
      <c r="B16" s="230" t="s">
        <v>164</v>
      </c>
      <c r="C16" s="231">
        <f t="shared" si="0"/>
        <v>74770</v>
      </c>
      <c r="D16" s="231">
        <f t="shared" si="1"/>
        <v>74770</v>
      </c>
      <c r="E16" s="232">
        <v>74770</v>
      </c>
      <c r="F16" s="232"/>
      <c r="G16" s="232"/>
    </row>
    <row r="17" spans="1:7" s="214" customFormat="1" ht="18" customHeight="1">
      <c r="A17" s="230" t="s">
        <v>102</v>
      </c>
      <c r="B17" s="230" t="s">
        <v>165</v>
      </c>
      <c r="C17" s="231">
        <f t="shared" si="0"/>
        <v>9870</v>
      </c>
      <c r="D17" s="231">
        <f t="shared" si="1"/>
        <v>9870</v>
      </c>
      <c r="E17" s="232">
        <v>9870</v>
      </c>
      <c r="F17" s="232"/>
      <c r="G17" s="232"/>
    </row>
    <row r="18" spans="1:7" s="214" customFormat="1" ht="18" customHeight="1">
      <c r="A18" s="230" t="s">
        <v>104</v>
      </c>
      <c r="B18" s="230" t="s">
        <v>105</v>
      </c>
      <c r="C18" s="231">
        <f t="shared" si="0"/>
        <v>195991</v>
      </c>
      <c r="D18" s="231">
        <f t="shared" si="1"/>
        <v>195991</v>
      </c>
      <c r="E18" s="232">
        <v>195991</v>
      </c>
      <c r="F18" s="232"/>
      <c r="G18" s="232"/>
    </row>
    <row r="19" spans="1:7" s="214" customFormat="1" ht="18" customHeight="1">
      <c r="A19" s="230" t="s">
        <v>106</v>
      </c>
      <c r="B19" s="230" t="s">
        <v>166</v>
      </c>
      <c r="C19" s="231">
        <f t="shared" si="0"/>
        <v>195991</v>
      </c>
      <c r="D19" s="231">
        <f t="shared" si="1"/>
        <v>195991</v>
      </c>
      <c r="E19" s="232">
        <v>195991</v>
      </c>
      <c r="F19" s="232"/>
      <c r="G19" s="232"/>
    </row>
    <row r="20" spans="1:7" s="214" customFormat="1" ht="18" customHeight="1">
      <c r="A20" s="230" t="s">
        <v>108</v>
      </c>
      <c r="B20" s="230" t="s">
        <v>167</v>
      </c>
      <c r="C20" s="231">
        <f t="shared" si="0"/>
        <v>195991</v>
      </c>
      <c r="D20" s="231">
        <f t="shared" si="1"/>
        <v>195991</v>
      </c>
      <c r="E20" s="232">
        <v>195991</v>
      </c>
      <c r="F20" s="232"/>
      <c r="G20" s="232"/>
    </row>
    <row r="21" spans="1:7" s="224" customFormat="1" ht="18" customHeight="1">
      <c r="A21" s="233" t="s">
        <v>110</v>
      </c>
      <c r="B21" s="233" t="s">
        <v>110</v>
      </c>
      <c r="C21" s="234">
        <f>C18+C11+C7</f>
        <v>2944429</v>
      </c>
      <c r="D21" s="234">
        <f>D18+D11+D7</f>
        <v>2852029</v>
      </c>
      <c r="E21" s="234">
        <f>E18+E11+E7</f>
        <v>2849629</v>
      </c>
      <c r="F21" s="234">
        <f>F18+F11+F7</f>
        <v>2400</v>
      </c>
      <c r="G21" s="234">
        <f>G18+G11+G7</f>
        <v>92400</v>
      </c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B22" sqref="B22"/>
    </sheetView>
  </sheetViews>
  <sheetFormatPr defaultColWidth="8.8515625" defaultRowHeight="12.75"/>
  <cols>
    <col min="1" max="1" width="29.421875" style="212" customWidth="1"/>
    <col min="2" max="2" width="27.421875" style="212" customWidth="1"/>
    <col min="3" max="3" width="17.28125" style="213" customWidth="1"/>
    <col min="4" max="5" width="26.28125" style="214" customWidth="1"/>
    <col min="6" max="6" width="18.7109375" style="214" customWidth="1"/>
    <col min="7" max="7" width="9.140625" style="79" customWidth="1"/>
    <col min="8" max="16384" width="9.140625" style="79" bestFit="1" customWidth="1"/>
  </cols>
  <sheetData>
    <row r="1" spans="1:6" ht="12" customHeight="1">
      <c r="A1" s="196"/>
      <c r="B1" s="196"/>
      <c r="C1" s="118"/>
      <c r="D1" s="79"/>
      <c r="E1" s="79"/>
      <c r="F1" s="215" t="s">
        <v>168</v>
      </c>
    </row>
    <row r="2" spans="1:6" ht="25.5" customHeight="1">
      <c r="A2" s="216" t="s">
        <v>169</v>
      </c>
      <c r="B2" s="216"/>
      <c r="C2" s="216"/>
      <c r="D2" s="216"/>
      <c r="E2" s="217"/>
      <c r="F2" s="217"/>
    </row>
    <row r="3" spans="1:6" ht="15.75" customHeight="1">
      <c r="A3" s="218" t="str">
        <f>'财务收支预算总表01-1'!A3</f>
        <v>单位名称：大姚县金碧镇仓街卫生院</v>
      </c>
      <c r="B3" s="196"/>
      <c r="C3" s="118"/>
      <c r="D3" s="79"/>
      <c r="E3" s="79"/>
      <c r="F3" s="215" t="s">
        <v>170</v>
      </c>
    </row>
    <row r="4" spans="1:6" s="211" customFormat="1" ht="19.5" customHeight="1">
      <c r="A4" s="219" t="s">
        <v>171</v>
      </c>
      <c r="B4" s="87" t="s">
        <v>172</v>
      </c>
      <c r="C4" s="88" t="s">
        <v>173</v>
      </c>
      <c r="D4" s="89"/>
      <c r="E4" s="162"/>
      <c r="F4" s="87" t="s">
        <v>174</v>
      </c>
    </row>
    <row r="5" spans="1:6" s="211" customFormat="1" ht="19.5" customHeight="1">
      <c r="A5" s="134"/>
      <c r="B5" s="91"/>
      <c r="C5" s="90" t="s">
        <v>58</v>
      </c>
      <c r="D5" s="90" t="s">
        <v>175</v>
      </c>
      <c r="E5" s="90" t="s">
        <v>176</v>
      </c>
      <c r="F5" s="91"/>
    </row>
    <row r="6" spans="1:6" s="211" customFormat="1" ht="18.75" customHeight="1">
      <c r="A6" s="220">
        <v>1</v>
      </c>
      <c r="B6" s="220">
        <v>2</v>
      </c>
      <c r="C6" s="221">
        <v>3</v>
      </c>
      <c r="D6" s="220">
        <v>4</v>
      </c>
      <c r="E6" s="220">
        <v>5</v>
      </c>
      <c r="F6" s="220">
        <v>6</v>
      </c>
    </row>
    <row r="7" spans="1:6" ht="18.75" customHeight="1">
      <c r="A7" s="222">
        <f>B7+C7+F7</f>
        <v>0</v>
      </c>
      <c r="B7" s="222"/>
      <c r="C7" s="223">
        <f>D7+E7</f>
        <v>0</v>
      </c>
      <c r="D7" s="222"/>
      <c r="E7" s="222"/>
      <c r="F7" s="222"/>
    </row>
    <row r="8" ht="12.75">
      <c r="A8" s="196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Zeros="0" workbookViewId="0" topLeftCell="A1">
      <selection activeCell="E30" sqref="E30"/>
    </sheetView>
  </sheetViews>
  <sheetFormatPr defaultColWidth="8.8515625" defaultRowHeight="14.25" customHeight="1"/>
  <cols>
    <col min="1" max="1" width="20.28125" style="195" customWidth="1"/>
    <col min="2" max="2" width="20.57421875" style="195" customWidth="1"/>
    <col min="3" max="3" width="24.8515625" style="195" customWidth="1"/>
    <col min="4" max="4" width="10.28125" style="195" customWidth="1"/>
    <col min="5" max="5" width="28.8515625" style="195" customWidth="1"/>
    <col min="6" max="6" width="12.421875" style="195" customWidth="1"/>
    <col min="7" max="7" width="27.57421875" style="195" customWidth="1"/>
    <col min="8" max="9" width="12.140625" style="196" customWidth="1"/>
    <col min="10" max="10" width="15.00390625" style="196" customWidth="1"/>
    <col min="11" max="13" width="12.140625" style="196" customWidth="1"/>
    <col min="14" max="24" width="12.140625" style="118" customWidth="1"/>
    <col min="25" max="25" width="9.140625" style="79" customWidth="1"/>
    <col min="26" max="16384" width="9.140625" style="79" bestFit="1" customWidth="1"/>
  </cols>
  <sheetData>
    <row r="1" ht="12" customHeight="1">
      <c r="X1" s="210" t="s">
        <v>177</v>
      </c>
    </row>
    <row r="2" spans="1:24" ht="39" customHeight="1">
      <c r="A2" s="158" t="s">
        <v>178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8" customHeight="1">
      <c r="A3" s="160" t="str">
        <f>'财务收支预算总表01-1'!A3</f>
        <v>单位名称：大姚县金碧镇仓街卫生院</v>
      </c>
      <c r="B3" s="197"/>
      <c r="C3" s="197"/>
      <c r="D3" s="197"/>
      <c r="E3" s="197"/>
      <c r="F3" s="197"/>
      <c r="G3" s="197"/>
      <c r="H3" s="198"/>
      <c r="I3" s="198"/>
      <c r="J3" s="203"/>
      <c r="K3" s="203"/>
      <c r="L3" s="203"/>
      <c r="M3" s="203"/>
      <c r="N3" s="79"/>
      <c r="O3" s="79"/>
      <c r="P3" s="79"/>
      <c r="Q3" s="79"/>
      <c r="X3" s="85" t="s">
        <v>4</v>
      </c>
    </row>
    <row r="4" spans="1:24" ht="13.5">
      <c r="A4" s="199" t="s">
        <v>179</v>
      </c>
      <c r="B4" s="199" t="s">
        <v>180</v>
      </c>
      <c r="C4" s="199" t="s">
        <v>181</v>
      </c>
      <c r="D4" s="199" t="s">
        <v>182</v>
      </c>
      <c r="E4" s="199" t="s">
        <v>183</v>
      </c>
      <c r="F4" s="199" t="s">
        <v>184</v>
      </c>
      <c r="G4" s="199" t="s">
        <v>185</v>
      </c>
      <c r="H4" s="107" t="s">
        <v>186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3.5">
      <c r="A5" s="199"/>
      <c r="B5" s="199"/>
      <c r="C5" s="199"/>
      <c r="D5" s="199"/>
      <c r="E5" s="199"/>
      <c r="F5" s="199"/>
      <c r="G5" s="199"/>
      <c r="H5" s="107" t="s">
        <v>187</v>
      </c>
      <c r="I5" s="107" t="s">
        <v>188</v>
      </c>
      <c r="J5" s="107"/>
      <c r="K5" s="107"/>
      <c r="L5" s="107"/>
      <c r="M5" s="107"/>
      <c r="N5" s="107"/>
      <c r="O5" s="108" t="s">
        <v>189</v>
      </c>
      <c r="P5" s="108"/>
      <c r="Q5" s="108"/>
      <c r="R5" s="107" t="s">
        <v>62</v>
      </c>
      <c r="S5" s="107" t="s">
        <v>63</v>
      </c>
      <c r="T5" s="107"/>
      <c r="U5" s="107"/>
      <c r="V5" s="107"/>
      <c r="W5" s="107"/>
      <c r="X5" s="107"/>
    </row>
    <row r="6" spans="1:24" ht="13.5" customHeight="1">
      <c r="A6" s="199"/>
      <c r="B6" s="199"/>
      <c r="C6" s="199"/>
      <c r="D6" s="199"/>
      <c r="E6" s="199"/>
      <c r="F6" s="199"/>
      <c r="G6" s="199"/>
      <c r="H6" s="107"/>
      <c r="I6" s="107" t="s">
        <v>190</v>
      </c>
      <c r="J6" s="107"/>
      <c r="K6" s="107" t="s">
        <v>191</v>
      </c>
      <c r="L6" s="107" t="s">
        <v>192</v>
      </c>
      <c r="M6" s="107" t="s">
        <v>193</v>
      </c>
      <c r="N6" s="107" t="s">
        <v>194</v>
      </c>
      <c r="O6" s="204" t="s">
        <v>59</v>
      </c>
      <c r="P6" s="204" t="s">
        <v>60</v>
      </c>
      <c r="Q6" s="204" t="s">
        <v>61</v>
      </c>
      <c r="R6" s="107"/>
      <c r="S6" s="107" t="s">
        <v>58</v>
      </c>
      <c r="T6" s="107" t="s">
        <v>64</v>
      </c>
      <c r="U6" s="107" t="s">
        <v>65</v>
      </c>
      <c r="V6" s="107" t="s">
        <v>66</v>
      </c>
      <c r="W6" s="107" t="s">
        <v>67</v>
      </c>
      <c r="X6" s="107" t="s">
        <v>68</v>
      </c>
    </row>
    <row r="7" spans="1:24" ht="27">
      <c r="A7" s="199"/>
      <c r="B7" s="199"/>
      <c r="C7" s="199"/>
      <c r="D7" s="199"/>
      <c r="E7" s="199"/>
      <c r="F7" s="199"/>
      <c r="G7" s="199"/>
      <c r="H7" s="107"/>
      <c r="I7" s="107" t="s">
        <v>58</v>
      </c>
      <c r="J7" s="107" t="s">
        <v>195</v>
      </c>
      <c r="K7" s="107"/>
      <c r="L7" s="107"/>
      <c r="M7" s="107"/>
      <c r="N7" s="107"/>
      <c r="O7" s="205"/>
      <c r="P7" s="205"/>
      <c r="Q7" s="205"/>
      <c r="R7" s="107"/>
      <c r="S7" s="107"/>
      <c r="T7" s="107"/>
      <c r="U7" s="107"/>
      <c r="V7" s="107"/>
      <c r="W7" s="107"/>
      <c r="X7" s="107"/>
    </row>
    <row r="8" spans="1:24" ht="24" customHeight="1">
      <c r="A8" s="166" t="s">
        <v>150</v>
      </c>
      <c r="B8" s="166" t="s">
        <v>151</v>
      </c>
      <c r="C8" s="166" t="s">
        <v>152</v>
      </c>
      <c r="D8" s="166" t="s">
        <v>153</v>
      </c>
      <c r="E8" s="166" t="s">
        <v>154</v>
      </c>
      <c r="F8" s="166" t="s">
        <v>155</v>
      </c>
      <c r="G8" s="166" t="s">
        <v>156</v>
      </c>
      <c r="H8" s="166" t="s">
        <v>196</v>
      </c>
      <c r="I8" s="166" t="s">
        <v>197</v>
      </c>
      <c r="J8" s="166" t="s">
        <v>198</v>
      </c>
      <c r="K8" s="166" t="s">
        <v>199</v>
      </c>
      <c r="L8" s="166" t="s">
        <v>200</v>
      </c>
      <c r="M8" s="166" t="s">
        <v>201</v>
      </c>
      <c r="N8" s="166" t="s">
        <v>202</v>
      </c>
      <c r="O8" s="166" t="s">
        <v>203</v>
      </c>
      <c r="P8" s="166" t="s">
        <v>204</v>
      </c>
      <c r="Q8" s="166" t="s">
        <v>205</v>
      </c>
      <c r="R8" s="166" t="s">
        <v>206</v>
      </c>
      <c r="S8" s="166" t="s">
        <v>207</v>
      </c>
      <c r="T8" s="166" t="s">
        <v>208</v>
      </c>
      <c r="U8" s="166" t="s">
        <v>209</v>
      </c>
      <c r="V8" s="166" t="s">
        <v>210</v>
      </c>
      <c r="W8" s="166" t="s">
        <v>211</v>
      </c>
      <c r="X8" s="166" t="s">
        <v>212</v>
      </c>
    </row>
    <row r="9" spans="1:24" s="194" customFormat="1" ht="18" customHeight="1">
      <c r="A9" s="181" t="s">
        <v>69</v>
      </c>
      <c r="B9" s="200" t="s">
        <v>213</v>
      </c>
      <c r="C9" s="200" t="s">
        <v>214</v>
      </c>
      <c r="D9" s="200" t="s">
        <v>94</v>
      </c>
      <c r="E9" s="200" t="s">
        <v>95</v>
      </c>
      <c r="F9" s="200" t="s">
        <v>215</v>
      </c>
      <c r="G9" s="200" t="s">
        <v>216</v>
      </c>
      <c r="H9" s="201">
        <f>I9+O9+P9+Q9+R9+S9</f>
        <v>810492</v>
      </c>
      <c r="I9" s="206">
        <v>810492</v>
      </c>
      <c r="J9" s="201"/>
      <c r="K9" s="201"/>
      <c r="L9" s="201"/>
      <c r="M9" s="206">
        <v>810492</v>
      </c>
      <c r="N9" s="207"/>
      <c r="O9" s="207"/>
      <c r="P9" s="207"/>
      <c r="Q9" s="207"/>
      <c r="R9" s="207"/>
      <c r="S9" s="207">
        <f>T9+U9+V9+W9+X9</f>
        <v>0</v>
      </c>
      <c r="T9" s="207">
        <f>SUM(T319)</f>
        <v>0</v>
      </c>
      <c r="U9" s="207"/>
      <c r="V9" s="207"/>
      <c r="W9" s="207"/>
      <c r="X9" s="207"/>
    </row>
    <row r="10" spans="1:24" s="194" customFormat="1" ht="18" customHeight="1">
      <c r="A10" s="181" t="s">
        <v>69</v>
      </c>
      <c r="B10" s="200" t="s">
        <v>217</v>
      </c>
      <c r="C10" s="200" t="s">
        <v>218</v>
      </c>
      <c r="D10" s="200" t="s">
        <v>94</v>
      </c>
      <c r="E10" s="200" t="s">
        <v>95</v>
      </c>
      <c r="F10" s="200" t="s">
        <v>219</v>
      </c>
      <c r="G10" s="200" t="s">
        <v>220</v>
      </c>
      <c r="H10" s="201">
        <f aca="true" t="shared" si="0" ref="H10:H40">I10+S10</f>
        <v>229080</v>
      </c>
      <c r="I10" s="206">
        <v>229080</v>
      </c>
      <c r="J10" s="201"/>
      <c r="K10" s="208"/>
      <c r="L10" s="208"/>
      <c r="M10" s="206">
        <v>229080</v>
      </c>
      <c r="N10" s="209"/>
      <c r="O10" s="209"/>
      <c r="P10" s="209"/>
      <c r="Q10" s="209"/>
      <c r="R10" s="209"/>
      <c r="S10" s="207">
        <f aca="true" t="shared" si="1" ref="S10:S39">T10+U10+V10+W10+X10</f>
        <v>0</v>
      </c>
      <c r="T10" s="209"/>
      <c r="U10" s="209"/>
      <c r="V10" s="209"/>
      <c r="W10" s="209"/>
      <c r="X10" s="209"/>
    </row>
    <row r="11" spans="1:24" s="194" customFormat="1" ht="18" customHeight="1">
      <c r="A11" s="181" t="s">
        <v>69</v>
      </c>
      <c r="B11" s="200" t="s">
        <v>217</v>
      </c>
      <c r="C11" s="200" t="s">
        <v>218</v>
      </c>
      <c r="D11" s="200" t="s">
        <v>94</v>
      </c>
      <c r="E11" s="200" t="s">
        <v>95</v>
      </c>
      <c r="F11" s="200" t="s">
        <v>219</v>
      </c>
      <c r="G11" s="200" t="s">
        <v>220</v>
      </c>
      <c r="H11" s="201">
        <f t="shared" si="0"/>
        <v>438252</v>
      </c>
      <c r="I11" s="206">
        <v>438252</v>
      </c>
      <c r="J11" s="201"/>
      <c r="K11" s="208"/>
      <c r="L11" s="208"/>
      <c r="M11" s="206">
        <v>438252</v>
      </c>
      <c r="N11" s="209"/>
      <c r="O11" s="209"/>
      <c r="P11" s="209"/>
      <c r="Q11" s="209"/>
      <c r="R11" s="209"/>
      <c r="S11" s="207">
        <f t="shared" si="1"/>
        <v>0</v>
      </c>
      <c r="T11" s="209"/>
      <c r="U11" s="209"/>
      <c r="V11" s="209"/>
      <c r="W11" s="209"/>
      <c r="X11" s="209"/>
    </row>
    <row r="12" spans="1:24" s="194" customFormat="1" ht="18" customHeight="1">
      <c r="A12" s="181" t="s">
        <v>69</v>
      </c>
      <c r="B12" s="200" t="s">
        <v>221</v>
      </c>
      <c r="C12" s="200" t="s">
        <v>222</v>
      </c>
      <c r="D12" s="200" t="s">
        <v>94</v>
      </c>
      <c r="E12" s="200" t="s">
        <v>95</v>
      </c>
      <c r="F12" s="200" t="s">
        <v>219</v>
      </c>
      <c r="G12" s="200" t="s">
        <v>220</v>
      </c>
      <c r="H12" s="201">
        <f t="shared" si="0"/>
        <v>306000</v>
      </c>
      <c r="I12" s="206">
        <v>306000</v>
      </c>
      <c r="J12" s="201"/>
      <c r="K12" s="208"/>
      <c r="L12" s="208"/>
      <c r="M12" s="206">
        <v>306000</v>
      </c>
      <c r="N12" s="209"/>
      <c r="O12" s="209"/>
      <c r="P12" s="209"/>
      <c r="Q12" s="209"/>
      <c r="R12" s="209"/>
      <c r="S12" s="207">
        <f t="shared" si="1"/>
        <v>0</v>
      </c>
      <c r="T12" s="209"/>
      <c r="U12" s="209"/>
      <c r="V12" s="209"/>
      <c r="W12" s="209"/>
      <c r="X12" s="209"/>
    </row>
    <row r="13" spans="1:24" s="194" customFormat="1" ht="18" customHeight="1">
      <c r="A13" s="181" t="s">
        <v>69</v>
      </c>
      <c r="B13" s="200" t="s">
        <v>223</v>
      </c>
      <c r="C13" s="200" t="s">
        <v>224</v>
      </c>
      <c r="D13" s="200" t="s">
        <v>94</v>
      </c>
      <c r="E13" s="200" t="s">
        <v>95</v>
      </c>
      <c r="F13" s="200" t="s">
        <v>225</v>
      </c>
      <c r="G13" s="200" t="s">
        <v>226</v>
      </c>
      <c r="H13" s="201">
        <f t="shared" si="0"/>
        <v>102000</v>
      </c>
      <c r="I13" s="206">
        <v>102000</v>
      </c>
      <c r="J13" s="201"/>
      <c r="K13" s="208"/>
      <c r="L13" s="208"/>
      <c r="M13" s="206">
        <v>102000</v>
      </c>
      <c r="N13" s="209"/>
      <c r="O13" s="209"/>
      <c r="P13" s="209"/>
      <c r="Q13" s="209"/>
      <c r="R13" s="209"/>
      <c r="S13" s="207">
        <f t="shared" si="1"/>
        <v>0</v>
      </c>
      <c r="T13" s="209"/>
      <c r="U13" s="209"/>
      <c r="V13" s="209"/>
      <c r="W13" s="209"/>
      <c r="X13" s="209"/>
    </row>
    <row r="14" spans="1:24" s="194" customFormat="1" ht="18" customHeight="1">
      <c r="A14" s="181" t="s">
        <v>69</v>
      </c>
      <c r="B14" s="200" t="s">
        <v>223</v>
      </c>
      <c r="C14" s="200" t="s">
        <v>224</v>
      </c>
      <c r="D14" s="200" t="s">
        <v>94</v>
      </c>
      <c r="E14" s="200" t="s">
        <v>95</v>
      </c>
      <c r="F14" s="200" t="s">
        <v>225</v>
      </c>
      <c r="G14" s="200" t="s">
        <v>226</v>
      </c>
      <c r="H14" s="201">
        <f t="shared" si="0"/>
        <v>87888</v>
      </c>
      <c r="I14" s="206">
        <v>87888</v>
      </c>
      <c r="J14" s="201"/>
      <c r="K14" s="208"/>
      <c r="L14" s="208"/>
      <c r="M14" s="206">
        <v>87888</v>
      </c>
      <c r="N14" s="209"/>
      <c r="O14" s="209"/>
      <c r="P14" s="209"/>
      <c r="Q14" s="209"/>
      <c r="R14" s="209"/>
      <c r="S14" s="207">
        <f t="shared" si="1"/>
        <v>0</v>
      </c>
      <c r="T14" s="209"/>
      <c r="U14" s="209"/>
      <c r="V14" s="209"/>
      <c r="W14" s="209"/>
      <c r="X14" s="209"/>
    </row>
    <row r="15" spans="1:24" s="194" customFormat="1" ht="18" customHeight="1">
      <c r="A15" s="181" t="s">
        <v>69</v>
      </c>
      <c r="B15" s="200" t="s">
        <v>227</v>
      </c>
      <c r="C15" s="200" t="s">
        <v>228</v>
      </c>
      <c r="D15" s="200" t="s">
        <v>94</v>
      </c>
      <c r="E15" s="200" t="s">
        <v>95</v>
      </c>
      <c r="F15" s="200" t="s">
        <v>219</v>
      </c>
      <c r="G15" s="200" t="s">
        <v>220</v>
      </c>
      <c r="H15" s="201">
        <f t="shared" si="0"/>
        <v>67541</v>
      </c>
      <c r="I15" s="206">
        <v>67541</v>
      </c>
      <c r="J15" s="201"/>
      <c r="K15" s="208"/>
      <c r="L15" s="208"/>
      <c r="M15" s="206">
        <v>67541</v>
      </c>
      <c r="N15" s="209"/>
      <c r="O15" s="209"/>
      <c r="P15" s="209"/>
      <c r="Q15" s="209"/>
      <c r="R15" s="209"/>
      <c r="S15" s="207">
        <f t="shared" si="1"/>
        <v>0</v>
      </c>
      <c r="T15" s="209"/>
      <c r="U15" s="209"/>
      <c r="V15" s="209"/>
      <c r="W15" s="209"/>
      <c r="X15" s="209"/>
    </row>
    <row r="16" spans="1:24" s="194" customFormat="1" ht="18" customHeight="1">
      <c r="A16" s="181" t="s">
        <v>69</v>
      </c>
      <c r="B16" s="200" t="s">
        <v>229</v>
      </c>
      <c r="C16" s="200" t="s">
        <v>230</v>
      </c>
      <c r="D16" s="200" t="s">
        <v>88</v>
      </c>
      <c r="E16" s="200" t="s">
        <v>89</v>
      </c>
      <c r="F16" s="200" t="s">
        <v>231</v>
      </c>
      <c r="G16" s="200" t="s">
        <v>230</v>
      </c>
      <c r="H16" s="201">
        <f t="shared" si="0"/>
        <v>310281</v>
      </c>
      <c r="I16" s="206">
        <v>310281</v>
      </c>
      <c r="J16" s="208"/>
      <c r="K16" s="208"/>
      <c r="L16" s="208"/>
      <c r="M16" s="206">
        <v>310281</v>
      </c>
      <c r="N16" s="209"/>
      <c r="O16" s="209"/>
      <c r="P16" s="209"/>
      <c r="Q16" s="209"/>
      <c r="R16" s="209"/>
      <c r="S16" s="207">
        <f t="shared" si="1"/>
        <v>0</v>
      </c>
      <c r="T16" s="209"/>
      <c r="U16" s="209"/>
      <c r="V16" s="209"/>
      <c r="W16" s="209"/>
      <c r="X16" s="209"/>
    </row>
    <row r="17" spans="1:24" s="194" customFormat="1" ht="18" customHeight="1">
      <c r="A17" s="181" t="s">
        <v>69</v>
      </c>
      <c r="B17" s="200" t="s">
        <v>232</v>
      </c>
      <c r="C17" s="200" t="s">
        <v>233</v>
      </c>
      <c r="D17" s="200" t="s">
        <v>98</v>
      </c>
      <c r="E17" s="200" t="s">
        <v>99</v>
      </c>
      <c r="F17" s="200" t="s">
        <v>234</v>
      </c>
      <c r="G17" s="200" t="s">
        <v>235</v>
      </c>
      <c r="H17" s="201">
        <f t="shared" si="0"/>
        <v>111062</v>
      </c>
      <c r="I17" s="206">
        <v>111062</v>
      </c>
      <c r="J17" s="208"/>
      <c r="K17" s="208"/>
      <c r="L17" s="208"/>
      <c r="M17" s="206">
        <v>111062</v>
      </c>
      <c r="N17" s="209"/>
      <c r="O17" s="209"/>
      <c r="P17" s="209"/>
      <c r="Q17" s="209"/>
      <c r="R17" s="209"/>
      <c r="S17" s="207">
        <f t="shared" si="1"/>
        <v>0</v>
      </c>
      <c r="T17" s="209"/>
      <c r="U17" s="209"/>
      <c r="V17" s="209"/>
      <c r="W17" s="209"/>
      <c r="X17" s="209"/>
    </row>
    <row r="18" spans="1:24" s="194" customFormat="1" ht="18" customHeight="1">
      <c r="A18" s="181" t="s">
        <v>69</v>
      </c>
      <c r="B18" s="200" t="s">
        <v>232</v>
      </c>
      <c r="C18" s="200" t="s">
        <v>233</v>
      </c>
      <c r="D18" s="200" t="s">
        <v>100</v>
      </c>
      <c r="E18" s="200" t="s">
        <v>101</v>
      </c>
      <c r="F18" s="200" t="s">
        <v>236</v>
      </c>
      <c r="G18" s="200" t="s">
        <v>237</v>
      </c>
      <c r="H18" s="201">
        <f t="shared" si="0"/>
        <v>74770</v>
      </c>
      <c r="I18" s="206">
        <v>74770</v>
      </c>
      <c r="J18" s="208"/>
      <c r="K18" s="208"/>
      <c r="L18" s="208"/>
      <c r="M18" s="206">
        <v>74770</v>
      </c>
      <c r="N18" s="209"/>
      <c r="O18" s="209"/>
      <c r="P18" s="209"/>
      <c r="Q18" s="209"/>
      <c r="R18" s="209"/>
      <c r="S18" s="207">
        <f t="shared" si="1"/>
        <v>0</v>
      </c>
      <c r="T18" s="209"/>
      <c r="U18" s="209"/>
      <c r="V18" s="209"/>
      <c r="W18" s="209"/>
      <c r="X18" s="209"/>
    </row>
    <row r="19" spans="1:24" s="194" customFormat="1" ht="18" customHeight="1">
      <c r="A19" s="181" t="s">
        <v>69</v>
      </c>
      <c r="B19" s="200" t="s">
        <v>232</v>
      </c>
      <c r="C19" s="200" t="s">
        <v>233</v>
      </c>
      <c r="D19" s="200" t="s">
        <v>102</v>
      </c>
      <c r="E19" s="200" t="s">
        <v>103</v>
      </c>
      <c r="F19" s="200" t="s">
        <v>238</v>
      </c>
      <c r="G19" s="200" t="s">
        <v>239</v>
      </c>
      <c r="H19" s="201">
        <f t="shared" si="0"/>
        <v>9870</v>
      </c>
      <c r="I19" s="206">
        <v>9870</v>
      </c>
      <c r="J19" s="208"/>
      <c r="K19" s="208"/>
      <c r="L19" s="208"/>
      <c r="M19" s="206">
        <v>9870</v>
      </c>
      <c r="N19" s="209"/>
      <c r="O19" s="209"/>
      <c r="P19" s="209"/>
      <c r="Q19" s="209"/>
      <c r="R19" s="209"/>
      <c r="S19" s="207">
        <f t="shared" si="1"/>
        <v>0</v>
      </c>
      <c r="T19" s="209"/>
      <c r="U19" s="209"/>
      <c r="V19" s="209"/>
      <c r="W19" s="209"/>
      <c r="X19" s="209"/>
    </row>
    <row r="20" spans="1:24" s="194" customFormat="1" ht="18" customHeight="1">
      <c r="A20" s="181" t="s">
        <v>69</v>
      </c>
      <c r="B20" s="200" t="s">
        <v>240</v>
      </c>
      <c r="C20" s="200" t="s">
        <v>241</v>
      </c>
      <c r="D20" s="200" t="s">
        <v>94</v>
      </c>
      <c r="E20" s="200" t="s">
        <v>95</v>
      </c>
      <c r="F20" s="200" t="s">
        <v>238</v>
      </c>
      <c r="G20" s="200" t="s">
        <v>239</v>
      </c>
      <c r="H20" s="201">
        <f t="shared" si="0"/>
        <v>9697</v>
      </c>
      <c r="I20" s="206">
        <v>9697</v>
      </c>
      <c r="J20" s="208"/>
      <c r="K20" s="208"/>
      <c r="L20" s="208"/>
      <c r="M20" s="206">
        <v>9697</v>
      </c>
      <c r="N20" s="209"/>
      <c r="O20" s="209"/>
      <c r="P20" s="209"/>
      <c r="Q20" s="209"/>
      <c r="R20" s="209"/>
      <c r="S20" s="207">
        <f t="shared" si="1"/>
        <v>0</v>
      </c>
      <c r="T20" s="209"/>
      <c r="U20" s="209"/>
      <c r="V20" s="209"/>
      <c r="W20" s="209"/>
      <c r="X20" s="209"/>
    </row>
    <row r="21" spans="1:24" s="194" customFormat="1" ht="18" customHeight="1">
      <c r="A21" s="181" t="s">
        <v>69</v>
      </c>
      <c r="B21" s="200" t="s">
        <v>242</v>
      </c>
      <c r="C21" s="200" t="s">
        <v>243</v>
      </c>
      <c r="D21" s="200" t="s">
        <v>94</v>
      </c>
      <c r="E21" s="200" t="s">
        <v>95</v>
      </c>
      <c r="F21" s="200" t="s">
        <v>238</v>
      </c>
      <c r="G21" s="200" t="s">
        <v>239</v>
      </c>
      <c r="H21" s="201">
        <f t="shared" si="0"/>
        <v>11433</v>
      </c>
      <c r="I21" s="206">
        <v>11433</v>
      </c>
      <c r="J21" s="208"/>
      <c r="K21" s="208"/>
      <c r="L21" s="208"/>
      <c r="M21" s="206">
        <v>11433</v>
      </c>
      <c r="N21" s="209"/>
      <c r="O21" s="209"/>
      <c r="P21" s="209"/>
      <c r="Q21" s="209"/>
      <c r="R21" s="209"/>
      <c r="S21" s="207">
        <f t="shared" si="1"/>
        <v>0</v>
      </c>
      <c r="T21" s="209"/>
      <c r="U21" s="209"/>
      <c r="V21" s="209"/>
      <c r="W21" s="209"/>
      <c r="X21" s="209"/>
    </row>
    <row r="22" spans="1:24" s="194" customFormat="1" ht="18" customHeight="1">
      <c r="A22" s="181" t="s">
        <v>69</v>
      </c>
      <c r="B22" s="200" t="s">
        <v>244</v>
      </c>
      <c r="C22" s="200" t="s">
        <v>109</v>
      </c>
      <c r="D22" s="200" t="s">
        <v>108</v>
      </c>
      <c r="E22" s="200" t="s">
        <v>109</v>
      </c>
      <c r="F22" s="200" t="s">
        <v>245</v>
      </c>
      <c r="G22" s="200" t="s">
        <v>109</v>
      </c>
      <c r="H22" s="201">
        <f t="shared" si="0"/>
        <v>195991</v>
      </c>
      <c r="I22" s="206">
        <v>195991</v>
      </c>
      <c r="J22" s="208"/>
      <c r="K22" s="208"/>
      <c r="L22" s="208"/>
      <c r="M22" s="206">
        <v>195991</v>
      </c>
      <c r="N22" s="209"/>
      <c r="O22" s="209"/>
      <c r="P22" s="209"/>
      <c r="Q22" s="209"/>
      <c r="R22" s="209"/>
      <c r="S22" s="207">
        <f t="shared" si="1"/>
        <v>0</v>
      </c>
      <c r="T22" s="209"/>
      <c r="U22" s="209"/>
      <c r="V22" s="209"/>
      <c r="W22" s="209"/>
      <c r="X22" s="209"/>
    </row>
    <row r="23" spans="1:24" s="194" customFormat="1" ht="18" customHeight="1">
      <c r="A23" s="181" t="s">
        <v>69</v>
      </c>
      <c r="B23" s="200" t="s">
        <v>246</v>
      </c>
      <c r="C23" s="200" t="s">
        <v>247</v>
      </c>
      <c r="D23" s="200" t="s">
        <v>86</v>
      </c>
      <c r="E23" s="200" t="s">
        <v>87</v>
      </c>
      <c r="F23" s="200" t="s">
        <v>248</v>
      </c>
      <c r="G23" s="200" t="s">
        <v>249</v>
      </c>
      <c r="H23" s="201">
        <f t="shared" si="0"/>
        <v>85272</v>
      </c>
      <c r="I23" s="206">
        <v>85272</v>
      </c>
      <c r="J23" s="208"/>
      <c r="K23" s="208"/>
      <c r="L23" s="208"/>
      <c r="M23" s="206">
        <v>85272</v>
      </c>
      <c r="N23" s="209"/>
      <c r="O23" s="209"/>
      <c r="P23" s="209"/>
      <c r="Q23" s="209"/>
      <c r="R23" s="209"/>
      <c r="S23" s="207">
        <f t="shared" si="1"/>
        <v>0</v>
      </c>
      <c r="T23" s="209"/>
      <c r="U23" s="209"/>
      <c r="V23" s="209"/>
      <c r="W23" s="209"/>
      <c r="X23" s="209"/>
    </row>
    <row r="24" spans="1:24" s="194" customFormat="1" ht="18" customHeight="1">
      <c r="A24" s="181" t="s">
        <v>69</v>
      </c>
      <c r="B24" s="200" t="s">
        <v>250</v>
      </c>
      <c r="C24" s="200" t="s">
        <v>251</v>
      </c>
      <c r="D24" s="200" t="s">
        <v>94</v>
      </c>
      <c r="E24" s="200" t="s">
        <v>95</v>
      </c>
      <c r="F24" s="200" t="s">
        <v>252</v>
      </c>
      <c r="G24" s="200" t="s">
        <v>253</v>
      </c>
      <c r="H24" s="201">
        <f t="shared" si="0"/>
        <v>2400</v>
      </c>
      <c r="I24" s="206">
        <v>2400</v>
      </c>
      <c r="J24" s="208"/>
      <c r="K24" s="208"/>
      <c r="L24" s="208"/>
      <c r="M24" s="206">
        <v>2400</v>
      </c>
      <c r="N24" s="209"/>
      <c r="O24" s="209"/>
      <c r="P24" s="209"/>
      <c r="Q24" s="209"/>
      <c r="R24" s="209"/>
      <c r="S24" s="207">
        <f t="shared" si="1"/>
        <v>0</v>
      </c>
      <c r="T24" s="209"/>
      <c r="U24" s="209"/>
      <c r="V24" s="209"/>
      <c r="W24" s="209"/>
      <c r="X24" s="209"/>
    </row>
    <row r="25" spans="1:24" s="194" customFormat="1" ht="18" customHeight="1">
      <c r="A25" s="202" t="s">
        <v>110</v>
      </c>
      <c r="B25" s="202" t="s">
        <v>110</v>
      </c>
      <c r="C25" s="202"/>
      <c r="D25" s="202"/>
      <c r="E25" s="202"/>
      <c r="F25" s="202"/>
      <c r="G25" s="202"/>
      <c r="H25" s="201">
        <f>SUM(H9:H24)</f>
        <v>2852029</v>
      </c>
      <c r="I25" s="201">
        <f>SUM(I9:I24)</f>
        <v>2852029</v>
      </c>
      <c r="J25" s="208"/>
      <c r="K25" s="208">
        <f>SUM(K9:K24)</f>
        <v>0</v>
      </c>
      <c r="L25" s="208"/>
      <c r="M25" s="208">
        <f>SUM(M9:M24)</f>
        <v>2852029</v>
      </c>
      <c r="N25" s="209">
        <f>SUM(N9:N24)</f>
        <v>0</v>
      </c>
      <c r="O25" s="209"/>
      <c r="P25" s="209">
        <f>SUM(P9:P24)</f>
        <v>0</v>
      </c>
      <c r="Q25" s="209"/>
      <c r="R25" s="209"/>
      <c r="S25" s="207">
        <f aca="true" t="shared" si="2" ref="S25:X25">SUM(S9:S24)</f>
        <v>0</v>
      </c>
      <c r="T25" s="209">
        <f t="shared" si="2"/>
        <v>0</v>
      </c>
      <c r="U25" s="209">
        <f t="shared" si="2"/>
        <v>0</v>
      </c>
      <c r="V25" s="209">
        <f t="shared" si="2"/>
        <v>0</v>
      </c>
      <c r="W25" s="209">
        <f t="shared" si="2"/>
        <v>0</v>
      </c>
      <c r="X25" s="209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5:B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workbookViewId="0" topLeftCell="A1">
      <selection activeCell="D22" sqref="D22"/>
    </sheetView>
  </sheetViews>
  <sheetFormatPr defaultColWidth="8.8515625" defaultRowHeight="14.25" customHeight="1"/>
  <cols>
    <col min="1" max="1" width="12.7109375" style="79" customWidth="1"/>
    <col min="2" max="3" width="19.57421875" style="79" customWidth="1"/>
    <col min="4" max="4" width="21.140625" style="79" customWidth="1"/>
    <col min="5" max="5" width="11.140625" style="79" customWidth="1"/>
    <col min="6" max="6" width="10.00390625" style="79" customWidth="1"/>
    <col min="7" max="7" width="9.8515625" style="79" customWidth="1"/>
    <col min="8" max="8" width="10.140625" style="79" customWidth="1"/>
    <col min="9" max="9" width="11.57421875" style="79" customWidth="1"/>
    <col min="10" max="10" width="9.28125" style="79" bestFit="1" customWidth="1"/>
    <col min="11" max="11" width="9.28125" style="79" customWidth="1"/>
    <col min="12" max="12" width="10.00390625" style="79" customWidth="1"/>
    <col min="13" max="13" width="10.57421875" style="79" customWidth="1"/>
    <col min="14" max="14" width="10.28125" style="79" customWidth="1"/>
    <col min="15" max="15" width="10.421875" style="79" customWidth="1"/>
    <col min="16" max="17" width="11.140625" style="79" customWidth="1"/>
    <col min="18" max="18" width="9.140625" style="79" customWidth="1"/>
    <col min="19" max="19" width="10.28125" style="79" customWidth="1"/>
    <col min="20" max="22" width="11.7109375" style="79" customWidth="1"/>
    <col min="23" max="23" width="10.28125" style="79" customWidth="1"/>
    <col min="24" max="24" width="9.140625" style="79" customWidth="1"/>
    <col min="25" max="16384" width="9.140625" style="79" bestFit="1" customWidth="1"/>
  </cols>
  <sheetData>
    <row r="1" spans="5:23" ht="13.5" customHeight="1">
      <c r="E1" s="177"/>
      <c r="F1" s="177"/>
      <c r="G1" s="177"/>
      <c r="H1" s="177"/>
      <c r="I1" s="80"/>
      <c r="J1" s="80"/>
      <c r="K1" s="80"/>
      <c r="L1" s="80"/>
      <c r="M1" s="80"/>
      <c r="N1" s="80"/>
      <c r="O1" s="80"/>
      <c r="P1" s="80"/>
      <c r="Q1" s="80"/>
      <c r="W1" s="81" t="s">
        <v>254</v>
      </c>
    </row>
    <row r="2" spans="1:23" ht="27.75" customHeight="1">
      <c r="A2" s="67" t="s">
        <v>255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60" t="str">
        <f>'财务收支预算总表01-1'!A3</f>
        <v>单位名称：大姚县金碧镇仓街卫生院</v>
      </c>
      <c r="B3" s="160"/>
      <c r="C3" s="178"/>
      <c r="D3" s="178"/>
      <c r="E3" s="178"/>
      <c r="F3" s="178"/>
      <c r="G3" s="178"/>
      <c r="H3" s="178"/>
      <c r="I3" s="106"/>
      <c r="J3" s="106"/>
      <c r="K3" s="106"/>
      <c r="L3" s="106"/>
      <c r="M3" s="106"/>
      <c r="N3" s="106"/>
      <c r="O3" s="106"/>
      <c r="P3" s="106"/>
      <c r="Q3" s="106"/>
      <c r="W3" s="156" t="s">
        <v>170</v>
      </c>
    </row>
    <row r="4" spans="1:23" ht="15.75" customHeight="1">
      <c r="A4" s="119" t="s">
        <v>256</v>
      </c>
      <c r="B4" s="119" t="s">
        <v>180</v>
      </c>
      <c r="C4" s="119" t="s">
        <v>181</v>
      </c>
      <c r="D4" s="119" t="s">
        <v>257</v>
      </c>
      <c r="E4" s="119" t="s">
        <v>182</v>
      </c>
      <c r="F4" s="119" t="s">
        <v>183</v>
      </c>
      <c r="G4" s="119" t="s">
        <v>258</v>
      </c>
      <c r="H4" s="119" t="s">
        <v>259</v>
      </c>
      <c r="I4" s="119" t="s">
        <v>56</v>
      </c>
      <c r="J4" s="108" t="s">
        <v>260</v>
      </c>
      <c r="K4" s="108"/>
      <c r="L4" s="108"/>
      <c r="M4" s="108"/>
      <c r="N4" s="108" t="s">
        <v>189</v>
      </c>
      <c r="O4" s="108"/>
      <c r="P4" s="108"/>
      <c r="Q4" s="186" t="s">
        <v>62</v>
      </c>
      <c r="R4" s="108" t="s">
        <v>63</v>
      </c>
      <c r="S4" s="108"/>
      <c r="T4" s="108"/>
      <c r="U4" s="108"/>
      <c r="V4" s="108"/>
      <c r="W4" s="108"/>
    </row>
    <row r="5" spans="1:23" ht="17.25" customHeight="1">
      <c r="A5" s="119"/>
      <c r="B5" s="119"/>
      <c r="C5" s="119"/>
      <c r="D5" s="119"/>
      <c r="E5" s="119"/>
      <c r="F5" s="119"/>
      <c r="G5" s="119"/>
      <c r="H5" s="119"/>
      <c r="I5" s="119"/>
      <c r="J5" s="108" t="s">
        <v>59</v>
      </c>
      <c r="K5" s="108"/>
      <c r="L5" s="186" t="s">
        <v>60</v>
      </c>
      <c r="M5" s="186" t="s">
        <v>61</v>
      </c>
      <c r="N5" s="186" t="s">
        <v>59</v>
      </c>
      <c r="O5" s="186" t="s">
        <v>60</v>
      </c>
      <c r="P5" s="186" t="s">
        <v>61</v>
      </c>
      <c r="Q5" s="186"/>
      <c r="R5" s="186" t="s">
        <v>58</v>
      </c>
      <c r="S5" s="186" t="s">
        <v>64</v>
      </c>
      <c r="T5" s="186" t="s">
        <v>261</v>
      </c>
      <c r="U5" s="186" t="s">
        <v>66</v>
      </c>
      <c r="V5" s="186" t="s">
        <v>67</v>
      </c>
      <c r="W5" s="186" t="s">
        <v>68</v>
      </c>
    </row>
    <row r="6" spans="1:23" ht="27">
      <c r="A6" s="119"/>
      <c r="B6" s="119"/>
      <c r="C6" s="119"/>
      <c r="D6" s="119"/>
      <c r="E6" s="119"/>
      <c r="F6" s="119"/>
      <c r="G6" s="119"/>
      <c r="H6" s="119"/>
      <c r="I6" s="119"/>
      <c r="J6" s="187" t="s">
        <v>58</v>
      </c>
      <c r="K6" s="187" t="s">
        <v>262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5" customHeight="1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  <c r="S7" s="179">
        <v>19</v>
      </c>
      <c r="T7" s="179">
        <v>20</v>
      </c>
      <c r="U7" s="179">
        <v>21</v>
      </c>
      <c r="V7" s="179">
        <v>22</v>
      </c>
      <c r="W7" s="179">
        <v>23</v>
      </c>
    </row>
    <row r="8" spans="1:23" s="64" customFormat="1" ht="33" customHeight="1">
      <c r="A8" s="180" t="s">
        <v>263</v>
      </c>
      <c r="B8" s="180" t="s">
        <v>264</v>
      </c>
      <c r="C8" s="180" t="s">
        <v>265</v>
      </c>
      <c r="D8" s="180" t="s">
        <v>69</v>
      </c>
      <c r="E8" s="181">
        <v>2100302</v>
      </c>
      <c r="F8" s="181" t="s">
        <v>95</v>
      </c>
      <c r="G8" s="180" t="s">
        <v>266</v>
      </c>
      <c r="H8" s="180" t="s">
        <v>267</v>
      </c>
      <c r="I8" s="188">
        <f>J8+N8+O8+P8+Q8+R8</f>
        <v>92400</v>
      </c>
      <c r="J8" s="188">
        <v>92400</v>
      </c>
      <c r="K8" s="189">
        <v>92400</v>
      </c>
      <c r="L8" s="190"/>
      <c r="M8" s="190"/>
      <c r="N8" s="190"/>
      <c r="O8" s="190"/>
      <c r="P8" s="190"/>
      <c r="Q8" s="190"/>
      <c r="R8" s="190">
        <f>S8+T8+U8+V8+W8</f>
        <v>0</v>
      </c>
      <c r="S8" s="190"/>
      <c r="T8" s="190"/>
      <c r="U8" s="190"/>
      <c r="V8" s="190"/>
      <c r="W8" s="190"/>
    </row>
    <row r="9" spans="1:23" ht="18.75" customHeight="1">
      <c r="A9" s="182" t="s">
        <v>110</v>
      </c>
      <c r="B9" s="183"/>
      <c r="C9" s="184"/>
      <c r="D9" s="184"/>
      <c r="E9" s="184"/>
      <c r="F9" s="184"/>
      <c r="G9" s="184"/>
      <c r="H9" s="185"/>
      <c r="I9" s="191">
        <f>SUM(I8:I8)</f>
        <v>92400</v>
      </c>
      <c r="J9" s="191">
        <f>SUM(J8:J8)</f>
        <v>92400</v>
      </c>
      <c r="K9" s="192">
        <v>92400</v>
      </c>
      <c r="L9" s="193">
        <f>SUM(L8:L8)</f>
        <v>0</v>
      </c>
      <c r="M9" s="193">
        <f>SUM(M8:M8)</f>
        <v>0</v>
      </c>
      <c r="N9" s="193">
        <f>SUM(N8:N8)</f>
        <v>0</v>
      </c>
      <c r="O9" s="193">
        <f>SUM(O8:O8)</f>
        <v>0</v>
      </c>
      <c r="P9" s="193">
        <f>SUM(P8:P8)</f>
        <v>0</v>
      </c>
      <c r="Q9" s="193"/>
      <c r="R9" s="190">
        <f aca="true" t="shared" si="0" ref="R9:W9">SUM(R8:R8)</f>
        <v>0</v>
      </c>
      <c r="S9" s="193">
        <f t="shared" si="0"/>
        <v>0</v>
      </c>
      <c r="T9" s="193">
        <f t="shared" si="0"/>
        <v>0</v>
      </c>
      <c r="U9" s="193">
        <f t="shared" si="0"/>
        <v>0</v>
      </c>
      <c r="V9" s="193">
        <f t="shared" si="0"/>
        <v>0</v>
      </c>
      <c r="W9" s="193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E21" sqref="E21"/>
    </sheetView>
  </sheetViews>
  <sheetFormatPr defaultColWidth="8.8515625" defaultRowHeight="12.75"/>
  <cols>
    <col min="1" max="1" width="23.421875" style="64" customWidth="1"/>
    <col min="2" max="2" width="23.140625" style="64" customWidth="1"/>
    <col min="3" max="3" width="15.140625" style="64" customWidth="1"/>
    <col min="4" max="4" width="17.57421875" style="64" customWidth="1"/>
    <col min="5" max="5" width="13.7109375" style="64" customWidth="1"/>
    <col min="6" max="6" width="11.28125" style="65" customWidth="1"/>
    <col min="7" max="7" width="11.28125" style="64" customWidth="1"/>
    <col min="8" max="8" width="11.14062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8" t="s">
        <v>268</v>
      </c>
    </row>
    <row r="2" spans="1:10" ht="28.5" customHeight="1">
      <c r="A2" s="66" t="s">
        <v>269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单位名称：大姚县金碧镇仓街卫生院</v>
      </c>
    </row>
    <row r="4" spans="1:10" ht="44.25" customHeight="1">
      <c r="A4" s="71" t="s">
        <v>270</v>
      </c>
      <c r="B4" s="71" t="s">
        <v>271</v>
      </c>
      <c r="C4" s="71" t="s">
        <v>272</v>
      </c>
      <c r="D4" s="71" t="s">
        <v>273</v>
      </c>
      <c r="E4" s="71" t="s">
        <v>274</v>
      </c>
      <c r="F4" s="72" t="s">
        <v>275</v>
      </c>
      <c r="G4" s="71" t="s">
        <v>276</v>
      </c>
      <c r="H4" s="72" t="s">
        <v>277</v>
      </c>
      <c r="I4" s="72" t="s">
        <v>278</v>
      </c>
      <c r="J4" s="71" t="s">
        <v>279</v>
      </c>
    </row>
    <row r="5" spans="1:10" ht="18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s="172" customFormat="1" ht="45" customHeight="1">
      <c r="A6" s="173" t="s">
        <v>280</v>
      </c>
      <c r="B6" s="173" t="s">
        <v>281</v>
      </c>
      <c r="C6" s="173"/>
      <c r="D6" s="173"/>
      <c r="E6" s="173"/>
      <c r="F6" s="174"/>
      <c r="G6" s="173"/>
      <c r="H6" s="174"/>
      <c r="I6" s="174"/>
      <c r="J6" s="173"/>
    </row>
    <row r="7" spans="1:10" s="172" customFormat="1" ht="24" customHeight="1">
      <c r="A7" s="173"/>
      <c r="B7" s="173"/>
      <c r="C7" s="175" t="s">
        <v>282</v>
      </c>
      <c r="D7" s="175" t="s">
        <v>283</v>
      </c>
      <c r="E7" s="175" t="s">
        <v>283</v>
      </c>
      <c r="F7" s="174" t="s">
        <v>283</v>
      </c>
      <c r="G7" s="175" t="s">
        <v>283</v>
      </c>
      <c r="H7" s="174" t="s">
        <v>283</v>
      </c>
      <c r="I7" s="174" t="s">
        <v>283</v>
      </c>
      <c r="J7" s="176" t="s">
        <v>283</v>
      </c>
    </row>
    <row r="8" spans="1:10" s="172" customFormat="1" ht="24" customHeight="1">
      <c r="A8" s="173"/>
      <c r="B8" s="173"/>
      <c r="C8" s="175" t="s">
        <v>283</v>
      </c>
      <c r="D8" s="175" t="s">
        <v>284</v>
      </c>
      <c r="E8" s="175" t="s">
        <v>283</v>
      </c>
      <c r="F8" s="174" t="s">
        <v>283</v>
      </c>
      <c r="G8" s="175" t="s">
        <v>283</v>
      </c>
      <c r="H8" s="174" t="s">
        <v>283</v>
      </c>
      <c r="I8" s="174" t="s">
        <v>283</v>
      </c>
      <c r="J8" s="176" t="s">
        <v>283</v>
      </c>
    </row>
    <row r="9" spans="1:10" s="172" customFormat="1" ht="30" customHeight="1">
      <c r="A9" s="173"/>
      <c r="B9" s="173"/>
      <c r="C9" s="175" t="s">
        <v>283</v>
      </c>
      <c r="D9" s="175" t="s">
        <v>283</v>
      </c>
      <c r="E9" s="175" t="s">
        <v>285</v>
      </c>
      <c r="F9" s="174" t="s">
        <v>286</v>
      </c>
      <c r="G9" s="175">
        <v>17</v>
      </c>
      <c r="H9" s="174" t="s">
        <v>287</v>
      </c>
      <c r="I9" s="174" t="s">
        <v>288</v>
      </c>
      <c r="J9" s="176" t="s">
        <v>289</v>
      </c>
    </row>
    <row r="10" spans="1:10" s="172" customFormat="1" ht="31.5" customHeight="1">
      <c r="A10" s="173"/>
      <c r="B10" s="173"/>
      <c r="C10" s="175" t="s">
        <v>290</v>
      </c>
      <c r="D10" s="175" t="s">
        <v>283</v>
      </c>
      <c r="E10" s="175" t="s">
        <v>283</v>
      </c>
      <c r="F10" s="174" t="s">
        <v>283</v>
      </c>
      <c r="G10" s="175" t="s">
        <v>283</v>
      </c>
      <c r="H10" s="174" t="s">
        <v>283</v>
      </c>
      <c r="I10" s="174" t="s">
        <v>283</v>
      </c>
      <c r="J10" s="176" t="s">
        <v>283</v>
      </c>
    </row>
    <row r="11" spans="1:10" s="172" customFormat="1" ht="33" customHeight="1">
      <c r="A11" s="173"/>
      <c r="B11" s="173"/>
      <c r="C11" s="175" t="s">
        <v>283</v>
      </c>
      <c r="D11" s="175" t="s">
        <v>291</v>
      </c>
      <c r="E11" s="175" t="s">
        <v>283</v>
      </c>
      <c r="F11" s="174" t="s">
        <v>283</v>
      </c>
      <c r="G11" s="175" t="s">
        <v>283</v>
      </c>
      <c r="H11" s="174" t="s">
        <v>283</v>
      </c>
      <c r="I11" s="174" t="s">
        <v>283</v>
      </c>
      <c r="J11" s="176" t="s">
        <v>283</v>
      </c>
    </row>
    <row r="12" spans="1:10" s="172" customFormat="1" ht="30" customHeight="1">
      <c r="A12" s="173"/>
      <c r="B12" s="173"/>
      <c r="C12" s="175" t="s">
        <v>283</v>
      </c>
      <c r="D12" s="175" t="s">
        <v>283</v>
      </c>
      <c r="E12" s="175" t="s">
        <v>292</v>
      </c>
      <c r="F12" s="174" t="s">
        <v>286</v>
      </c>
      <c r="G12" s="175">
        <v>92400</v>
      </c>
      <c r="H12" s="174" t="s">
        <v>293</v>
      </c>
      <c r="I12" s="174" t="s">
        <v>288</v>
      </c>
      <c r="J12" s="176" t="s">
        <v>289</v>
      </c>
    </row>
    <row r="13" spans="1:10" s="172" customFormat="1" ht="27.75" customHeight="1">
      <c r="A13" s="173"/>
      <c r="B13" s="173"/>
      <c r="C13" s="175" t="s">
        <v>294</v>
      </c>
      <c r="D13" s="175" t="s">
        <v>283</v>
      </c>
      <c r="E13" s="175" t="s">
        <v>283</v>
      </c>
      <c r="F13" s="174" t="s">
        <v>283</v>
      </c>
      <c r="G13" s="175" t="s">
        <v>283</v>
      </c>
      <c r="H13" s="174" t="s">
        <v>283</v>
      </c>
      <c r="I13" s="174" t="s">
        <v>283</v>
      </c>
      <c r="J13" s="176" t="s">
        <v>283</v>
      </c>
    </row>
    <row r="14" spans="1:10" s="172" customFormat="1" ht="27" customHeight="1">
      <c r="A14" s="173"/>
      <c r="B14" s="173"/>
      <c r="C14" s="175" t="s">
        <v>283</v>
      </c>
      <c r="D14" s="175" t="s">
        <v>295</v>
      </c>
      <c r="E14" s="175" t="s">
        <v>283</v>
      </c>
      <c r="F14" s="174" t="s">
        <v>283</v>
      </c>
      <c r="G14" s="175" t="s">
        <v>283</v>
      </c>
      <c r="H14" s="174" t="s">
        <v>283</v>
      </c>
      <c r="I14" s="174" t="s">
        <v>283</v>
      </c>
      <c r="J14" s="176" t="s">
        <v>283</v>
      </c>
    </row>
    <row r="15" spans="1:10" s="172" customFormat="1" ht="30.75" customHeight="1">
      <c r="A15" s="176" t="s">
        <v>283</v>
      </c>
      <c r="B15" s="176" t="s">
        <v>283</v>
      </c>
      <c r="C15" s="175" t="s">
        <v>283</v>
      </c>
      <c r="D15" s="175" t="s">
        <v>283</v>
      </c>
      <c r="E15" s="175" t="s">
        <v>296</v>
      </c>
      <c r="F15" s="174" t="s">
        <v>286</v>
      </c>
      <c r="G15" s="175">
        <v>98</v>
      </c>
      <c r="H15" s="174" t="s">
        <v>297</v>
      </c>
      <c r="I15" s="174" t="s">
        <v>298</v>
      </c>
      <c r="J15" s="176" t="s">
        <v>289</v>
      </c>
    </row>
    <row r="16" ht="12">
      <c r="A16" s="171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2024-02-01T00:31:24Z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BDE6ECF3AA04450089FDC37D3C81DCC2_12</vt:lpwstr>
  </property>
</Properties>
</file>