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8" firstSheet="5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<sst xmlns="http://schemas.openxmlformats.org/spreadsheetml/2006/main" count="975" uniqueCount="425">
  <si>
    <t>预算01-1表</t>
  </si>
  <si>
    <t>财务收支预算总表</t>
  </si>
  <si>
    <t>单位名称：大姚县交通运输局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</si>
  <si>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</si>
  <si>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</si>
  <si>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</si>
  <si>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</si>
  <si>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</si>
  <si>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</si>
  <si>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</si>
  <si>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</si>
  <si>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</si>
  <si>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</si>
  <si>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</si>
  <si>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</si>
  <si>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</si>
  <si>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</si>
  <si>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</si>
  <si>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</si>
  <si>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</si>
  <si>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</si>
  <si>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</si>
  <si>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</si>
  <si>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</si>
  <si>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</si>
  <si>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</si>
  <si>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</si>
  <si>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</si>
  <si>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</si>
  <si>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</si>
  <si>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</si>
  <si>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</si>
  <si>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</si>
  <si>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</si>
  <si>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</si>
  <si>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</si>
  <si>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</si>
  <si>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</si>
  <si>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</si>
  <si>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</si>
  <si>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</si>
  <si>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</si>
  <si>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</si>
  <si>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</si>
  <si>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</si>
  <si>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</si>
  <si>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</si>
  <si>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</si>
  <si>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</si>
  <si>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</si>
  <si>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</si>
  <si>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</si>
  <si>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</si>
  <si>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</si>
  <si>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</si>
  <si>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</si>
  <si>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</si>
  <si>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</si>
  <si>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</si>
  <si>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</si>
  <si>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</si>
  <si>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</si>
  <si>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</si>
  <si>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</si>
  <si>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</si>
  <si>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</si>
  <si>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</si>
  <si>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</si>
  <si>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大姚县交通运输局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</si>
  <si>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</si>
  <si>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</si>
  <si>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</si>
  <si>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</si>
  <si>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</si>
  <si>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</si>
  <si>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</si>
  <si>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</si>
  <si>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</si>
  <si>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</si>
  <si>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</si>
  <si>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</si>
  <si>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</si>
  <si>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</si>
  <si>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</si>
  <si>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</si>
  <si>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</si>
  <si>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</si>
  <si>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</si>
  <si>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</si>
  <si>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</si>
  <si>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</si>
  <si>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</si>
  <si>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</si>
  <si>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</si>
  <si>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</si>
  <si>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</si>
  <si>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</si>
  <si>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</si>
  <si>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</si>
  <si>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</si>
  <si>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</si>
  <si>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</si>
  <si>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</si>
  <si>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</si>
  <si>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</si>
  <si>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</si>
  <si>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</si>
  <si>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</si>
  <si>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</si>
  <si>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2140101</t>
  </si>
  <si>
    <t xml:space="preserve">    行政运行</t>
  </si>
  <si>
    <t>2140102</t>
  </si>
  <si>
    <t xml:space="preserve">    一般行政管理事务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</si>
  <si>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</si>
  <si>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</si>
  <si>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</si>
  <si>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</si>
  <si>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</si>
  <si>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</si>
  <si>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</si>
  <si>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</si>
  <si>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</si>
  <si>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</si>
  <si>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</si>
  <si>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</si>
  <si>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</si>
  <si>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</si>
  <si>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</si>
  <si>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</si>
  <si>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</si>
  <si>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</si>
  <si>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</si>
  <si>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</si>
  <si>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</si>
  <si>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</si>
  <si>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</si>
  <si>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</si>
  <si>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</si>
  <si>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</si>
  <si>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</si>
  <si>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</si>
  <si>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</si>
  <si>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</si>
  <si>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</si>
  <si>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</si>
  <si>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</si>
  <si>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</si>
  <si>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</si>
  <si>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</si>
  <si>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</si>
  <si>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</si>
  <si>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</si>
  <si>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</si>
  <si>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</si>
  <si>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</si>
  <si>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</si>
  <si>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</si>
  <si>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</si>
  <si>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</si>
  <si>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</si>
  <si>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</si>
  <si>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</si>
  <si>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</si>
  <si>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</si>
  <si>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</si>
  <si>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</si>
  <si>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</si>
  <si>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</si>
  <si>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</si>
  <si>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</si>
  <si>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</si>
  <si>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</si>
  <si>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</si>
  <si>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</si>
  <si>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</si>
  <si>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</si>
  <si>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</si>
  <si>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</si>
  <si>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</si>
  <si>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</si>
  <si>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</si>
  <si>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</si>
  <si>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</si>
  <si>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</si>
  <si>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</si>
  <si>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</si>
  <si>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</si>
  <si>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</si>
  <si>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</si>
  <si>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</si>
  <si>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</si>
  <si>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</si>
  <si>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</si>
  <si>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</si>
  <si>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</si>
  <si>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</si>
  <si>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</si>
  <si>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</si>
  <si>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</si>
  <si>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</si>
  <si>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</si>
  <si>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</si>
  <si>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</si>
  <si>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</si>
  <si>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</si>
  <si>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</si>
  <si>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</si>
  <si>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</si>
  <si>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</si>
  <si>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</si>
  <si>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</si>
  <si>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大姚县交通运输局</t>
  </si>
  <si>
    <t>532326231100001410380</t>
  </si>
  <si>
    <t>行政人员基本工资</t>
  </si>
  <si>
    <t>行政运行</t>
  </si>
  <si>
    <t>30101</t>
  </si>
  <si>
    <t>基本工资</t>
  </si>
  <si>
    <t>532326221100000363214</t>
  </si>
  <si>
    <t>行政公务交通补贴</t>
  </si>
  <si>
    <t>30239</t>
  </si>
  <si>
    <t>其他交通费用</t>
  </si>
  <si>
    <t>532326221100000363226</t>
  </si>
  <si>
    <t>2017年新增绩效奖励（行政）</t>
  </si>
  <si>
    <t>30103</t>
  </si>
  <si>
    <t>奖金</t>
  </si>
  <si>
    <t>532326231100001410383</t>
  </si>
  <si>
    <t>行政人员年终一次性资金</t>
  </si>
  <si>
    <t>532326231100001153031</t>
  </si>
  <si>
    <t>年终考核奖（行政）</t>
  </si>
  <si>
    <t>532326231100001410381</t>
  </si>
  <si>
    <t>行政人员津贴补贴</t>
  </si>
  <si>
    <t>30102</t>
  </si>
  <si>
    <t>津贴补贴</t>
  </si>
  <si>
    <t>532326231100001410398</t>
  </si>
  <si>
    <t>事业人员基本工资</t>
  </si>
  <si>
    <t>532326231100001410384</t>
  </si>
  <si>
    <t>事业人员工绩效奖励</t>
  </si>
  <si>
    <t>30107</t>
  </si>
  <si>
    <t>绩效工资</t>
  </si>
  <si>
    <t>532326221100000363229</t>
  </si>
  <si>
    <t>2017年新增绩效奖励（事业）</t>
  </si>
  <si>
    <t>532326231100001410399</t>
  </si>
  <si>
    <t>事业人员津贴补贴</t>
  </si>
  <si>
    <t>532326241100002157928</t>
  </si>
  <si>
    <t>事业人员一个月基本工资额度</t>
  </si>
  <si>
    <t>532326210000000020414</t>
  </si>
  <si>
    <t>机关事业单位基本养老保险缴费</t>
  </si>
  <si>
    <t>机关事业单位基本养老保险缴费支出</t>
  </si>
  <si>
    <t>30108</t>
  </si>
  <si>
    <t>532326231100001410387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</si>
  <si>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</si>
  <si>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</si>
  <si>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</si>
  <si>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</si>
  <si>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</si>
  <si>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</si>
  <si>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</si>
  <si>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</si>
  <si>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</si>
  <si>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</si>
  <si>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</si>
  <si>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532326231100001410385</t>
  </si>
  <si>
    <t>工伤保险</t>
  </si>
  <si>
    <t>532326231100001410400</t>
  </si>
  <si>
    <t>失业保险</t>
  </si>
  <si>
    <t>532326231100001153032</t>
  </si>
  <si>
    <t>住房公积金</t>
  </si>
  <si>
    <t>30113</t>
  </si>
  <si>
    <t>532326231100001410409</t>
  </si>
  <si>
    <t>退休生活补助</t>
  </si>
  <si>
    <t>行政单位离退休</t>
  </si>
  <si>
    <t>30302</t>
  </si>
  <si>
    <t>退休费</t>
  </si>
  <si>
    <t>532326231100001410411</t>
  </si>
  <si>
    <t>行政部门公用经费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</si>
  <si>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</si>
  <si>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</si>
  <si>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</si>
  <si>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</si>
  <si>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</si>
  <si>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</si>
  <si>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</si>
  <si>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</si>
  <si>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532326221100000363213</t>
  </si>
  <si>
    <t>30217</t>
  </si>
  <si>
    <t>532326221100000363232</t>
  </si>
  <si>
    <t>工会经费</t>
  </si>
  <si>
    <t>30228</t>
  </si>
  <si>
    <t>532326231100001410410</t>
  </si>
  <si>
    <t>退休公用经费</t>
  </si>
  <si>
    <t>532326210000000020420</t>
  </si>
  <si>
    <t>车辆使用费</t>
  </si>
  <si>
    <t>30231</t>
  </si>
  <si>
    <t>公务用车运行维护费</t>
  </si>
  <si>
    <t>532326210000000020421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</si>
  <si>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</si>
  <si>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</si>
  <si>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</si>
  <si>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</si>
  <si>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</si>
  <si>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</si>
  <si>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</si>
  <si>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</si>
  <si>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</si>
  <si>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</si>
  <si>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编外人员（公路超限超载治理人员）生活补助经费</t>
  </si>
  <si>
    <t>一般行政管理事务</t>
  </si>
  <si>
    <t>30226</t>
  </si>
  <si>
    <t>劳务费</t>
  </si>
  <si>
    <t>311 专项业务类</t>
  </si>
  <si>
    <t>532326241100002164455</t>
  </si>
  <si>
    <t>其他财政供养人员（遗属）生活补助资金</t>
  </si>
  <si>
    <t>死亡抚恤</t>
  </si>
  <si>
    <t>30305</t>
  </si>
  <si>
    <t>生活补助</t>
  </si>
  <si>
    <t>312 民生类</t>
  </si>
  <si>
    <t>532326241100002140842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</si>
  <si>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</si>
  <si>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</si>
  <si>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</si>
  <si>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</si>
  <si>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</si>
  <si>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</si>
  <si>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</si>
  <si>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</si>
  <si>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</si>
  <si>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</si>
  <si>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</si>
  <si>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</si>
  <si>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编外人员（公路超限超载治理人员）生活补助经费</t>
  </si>
  <si>
    <t>常态化开展好2024年公路超限超载治理工作。</t>
  </si>
  <si>
    <t>产出指标</t>
  </si>
  <si>
    <t>数量指标</t>
  </si>
  <si>
    <t>开展超限超载治理的时间</t>
  </si>
  <si>
    <t>=</t>
  </si>
  <si>
    <t>月</t>
  </si>
  <si>
    <t>定性指标</t>
  </si>
  <si>
    <t>按《大姚县常态化开展公路超限超载治理工作方案》的通知，全年开展好治理工作。</t>
  </si>
  <si>
    <t>质量指标</t>
  </si>
  <si>
    <t>经费使用合规性</t>
  </si>
  <si>
    <t>合规</t>
  </si>
  <si>
    <t>是</t>
  </si>
  <si>
    <t>定量指标</t>
  </si>
  <si>
    <t>加强资金监管，提高资金使用效益。</t>
  </si>
  <si>
    <t>时效指标</t>
  </si>
  <si>
    <t>经费支付及时性</t>
  </si>
  <si>
    <t>及时</t>
  </si>
  <si>
    <t>按月及时支付超限超载治理人员生活补助</t>
  </si>
  <si>
    <t>效益指标</t>
  </si>
  <si>
    <t>社会效益指标</t>
  </si>
  <si>
    <t>规范道路运输行为效果</t>
  </si>
  <si>
    <t>较好</t>
  </si>
  <si>
    <t>通过开展治理工作，道路运输更加规范有序。</t>
  </si>
  <si>
    <t>满意度指标</t>
  </si>
  <si>
    <t>服务对象满意度指标</t>
  </si>
  <si>
    <t>道路交通参与者对超限超载治理成效满意度</t>
  </si>
  <si>
    <t>80</t>
  </si>
  <si>
    <t>%</t>
  </si>
  <si>
    <t>道路交通参与者对治理成效及道路通行情况满意度达80%</t>
  </si>
  <si>
    <t xml:space="preserve">  其他财政供养人员（遗属）生活补助资金</t>
  </si>
  <si>
    <t>根据政策，按月及时足额发放1名遗属人员定期生活困难补助，实现保民生的预期目标。</t>
  </si>
  <si>
    <t>遗属生活补助发放人数</t>
  </si>
  <si>
    <t>人</t>
  </si>
  <si>
    <t>按政策发放1名遗属人员定期生活困难补助</t>
  </si>
  <si>
    <t>遗属补助使用合规性</t>
  </si>
  <si>
    <t>专款专用，不挤占挪用</t>
  </si>
  <si>
    <t>遗属补助发放及时性</t>
  </si>
  <si>
    <t>按月及时发放定期生活困难补助</t>
  </si>
  <si>
    <t>保民生目标实现情况</t>
  </si>
  <si>
    <t>确保实现预期保民生目标</t>
  </si>
  <si>
    <t>受益遗属人员满意度</t>
  </si>
  <si>
    <t>&gt;=</t>
  </si>
  <si>
    <t>受益遗属人员对政策满意度达80%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</si>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</sst>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8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33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 locked="0"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0" fontId="3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3" fillId="0" borderId="18" xfId="67" applyFont="1" applyFill="1" applyBorder="1" applyAlignment="1" applyProtection="1">
      <alignment horizontal="center" vertical="center" wrapText="1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horizontal="center" vertical="center"/>
      <protection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0" fontId="62" fillId="0" borderId="18" xfId="67" applyFont="1" applyFill="1" applyBorder="1" applyAlignment="1" applyProtection="1">
      <alignment horizontal="left" vertical="center"/>
      <protection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180" fontId="63" fillId="0" borderId="41" xfId="67" applyNumberFormat="1" applyFont="1" applyFill="1" applyBorder="1" applyAlignment="1" applyProtection="1">
      <alignment horizontal="center" vertical="center"/>
      <protection/>
    </xf>
    <xf numFmtId="180" fontId="62" fillId="0" borderId="41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63" fillId="0" borderId="42" xfId="67" applyNumberFormat="1" applyFont="1" applyFill="1" applyBorder="1" applyAlignment="1" applyProtection="1">
      <alignment horizontal="center" vertical="center"/>
      <protection/>
    </xf>
    <xf numFmtId="180" fontId="62" fillId="0" borderId="42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49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0" xfId="67" applyFont="1" applyFill="1" applyBorder="1" applyAlignment="1" applyProtection="1">
      <alignment/>
      <protection/>
    </xf>
    <xf numFmtId="180" fontId="8" fillId="0" borderId="43" xfId="67" applyNumberFormat="1" applyFont="1" applyFill="1" applyBorder="1" applyAlignment="1" applyProtection="1">
      <alignment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180" fontId="73" fillId="0" borderId="36" xfId="67" applyNumberFormat="1" applyFont="1" applyFill="1" applyBorder="1" applyAlignment="1" applyProtection="1">
      <alignment horizontal="right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  <xf numFmtId="180" fontId="73" fillId="0" borderId="10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10" activePane="bottomRight" state="frozen"/>
      <selection pane="bottomRight" activeCell="D14" sqref="D14:D25"/>
    </sheetView>
  </sheetViews>
  <sheetFormatPr defaultColWidth="8.00390625" defaultRowHeight="12.75"/>
  <cols>
    <col min="1" max="1" width="39.57421875" style="82" customWidth="1"/>
    <col min="2" max="2" width="43.140625" style="82" customWidth="1"/>
    <col min="3" max="3" width="40.421875" style="82" customWidth="1"/>
    <col min="4" max="4" width="46.140625" style="82" customWidth="1"/>
    <col min="5" max="5" width="8.00390625" style="70" customWidth="1"/>
    <col min="6" max="16384" width="8.00390625" style="70" customWidth="1"/>
  </cols>
  <sheetData>
    <row r="1" spans="1:4" ht="16.5" customHeight="1">
      <c r="A1" s="274"/>
      <c r="B1" s="83"/>
      <c r="C1" s="83"/>
      <c r="D1" s="154" t="s">
        <v>0</v>
      </c>
    </row>
    <row r="2" spans="1:4" ht="36" customHeight="1">
      <c r="A2" s="71" t="s">
        <v>1</v>
      </c>
      <c r="B2" s="275"/>
      <c r="C2" s="275"/>
      <c r="D2" s="275"/>
    </row>
    <row r="3" spans="1:4" ht="21" customHeight="1">
      <c r="A3" s="108" t="s">
        <v>2</v>
      </c>
      <c r="B3" s="227"/>
      <c r="C3" s="227"/>
      <c r="D3" s="153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19.5" customHeight="1">
      <c r="A5" s="90" t="s">
        <v>6</v>
      </c>
      <c r="B5" s="90" t="s">
        <v>7</v>
      </c>
      <c r="C5" s="90" t="s">
        <v>8</v>
      </c>
      <c r="D5" s="90" t="s">
        <v>7</v>
      </c>
    </row>
    <row r="6" spans="1:4" ht="19.5" customHeight="1">
      <c r="A6" s="94"/>
      <c r="B6" s="94"/>
      <c r="C6" s="94"/>
      <c r="D6" s="94"/>
    </row>
    <row r="7" spans="1:4" ht="20.25" customHeight="1">
      <c r="A7" s="235" t="s">
        <v>9</v>
      </c>
      <c r="B7" s="232">
        <v>5239840</v>
      </c>
      <c r="C7" s="235" t="s">
        <v>10</v>
      </c>
      <c r="D7" s="232"/>
    </row>
    <row r="8" spans="1:4" ht="20.25" customHeight="1">
      <c r="A8" s="235" t="s">
        <v>11</v>
      </c>
      <c r="B8" s="232"/>
      <c r="C8" s="235" t="s">
        <v>12</v>
      </c>
      <c r="D8" s="232"/>
    </row>
    <row r="9" spans="1:4" ht="20.25" customHeight="1">
      <c r="A9" s="235" t="s">
        <v>13</v>
      </c>
      <c r="B9" s="232"/>
      <c r="C9" s="235" t="s">
        <v>14</v>
      </c>
      <c r="D9" s="232"/>
    </row>
    <row r="10" spans="1:4" ht="20.25" customHeight="1">
      <c r="A10" s="235" t="s">
        <v>15</v>
      </c>
      <c r="B10" s="100"/>
      <c r="C10" s="235" t="s">
        <v>16</v>
      </c>
      <c r="D10" s="232"/>
    </row>
    <row r="11" spans="1:4" ht="20.25" customHeight="1">
      <c r="A11" s="235" t="s">
        <v>17</v>
      </c>
      <c r="B11" s="100"/>
      <c r="C11" s="235" t="s">
        <v>18</v>
      </c>
      <c r="D11" s="232"/>
    </row>
    <row r="12" spans="1:4" ht="20.25" customHeight="1">
      <c r="A12" s="235" t="s">
        <v>19</v>
      </c>
      <c r="B12" s="100"/>
      <c r="C12" s="235" t="s">
        <v>20</v>
      </c>
      <c r="D12" s="232"/>
    </row>
    <row r="13" spans="1:4" ht="20.25" customHeight="1">
      <c r="A13" s="235" t="s">
        <v>21</v>
      </c>
      <c r="B13" s="100"/>
      <c r="C13" s="235" t="s">
        <v>22</v>
      </c>
      <c r="D13" s="232"/>
    </row>
    <row r="14" spans="1:4" ht="20.25" customHeight="1">
      <c r="A14" s="235" t="s">
        <v>23</v>
      </c>
      <c r="B14" s="100"/>
      <c r="C14" s="235" t="s">
        <v>24</v>
      </c>
      <c r="D14" s="232">
        <v>755896</v>
      </c>
    </row>
    <row r="15" spans="1:4" ht="20.25" customHeight="1">
      <c r="A15" s="276" t="s">
        <v>25</v>
      </c>
      <c r="B15" s="277"/>
      <c r="C15" s="235" t="s">
        <v>26</v>
      </c>
      <c r="D15" s="232">
        <v>291496</v>
      </c>
    </row>
    <row r="16" spans="1:4" ht="20.25" customHeight="1">
      <c r="A16" s="276" t="s">
        <v>27</v>
      </c>
      <c r="B16" s="278"/>
      <c r="C16" s="235" t="s">
        <v>28</v>
      </c>
      <c r="D16" s="232"/>
    </row>
    <row r="17" spans="1:4" ht="20.25" customHeight="1">
      <c r="A17" s="279"/>
      <c r="B17" s="278"/>
      <c r="C17" s="235" t="s">
        <v>29</v>
      </c>
      <c r="D17" s="232"/>
    </row>
    <row r="18" spans="1:4" ht="20.25" customHeight="1">
      <c r="A18" s="279"/>
      <c r="B18" s="278"/>
      <c r="C18" s="235" t="s">
        <v>30</v>
      </c>
      <c r="D18" s="232"/>
    </row>
    <row r="19" spans="1:4" ht="20.25" customHeight="1">
      <c r="A19" s="279"/>
      <c r="B19" s="278"/>
      <c r="C19" s="235" t="s">
        <v>31</v>
      </c>
      <c r="D19" s="232">
        <v>3889237</v>
      </c>
    </row>
    <row r="20" spans="1:4" ht="20.25" customHeight="1">
      <c r="A20" s="279"/>
      <c r="B20" s="278"/>
      <c r="C20" s="235" t="s">
        <v>32</v>
      </c>
      <c r="D20" s="232"/>
    </row>
    <row r="21" spans="1:4" ht="20.25" customHeight="1">
      <c r="A21" s="279"/>
      <c r="B21" s="278"/>
      <c r="C21" s="235" t="s">
        <v>33</v>
      </c>
      <c r="D21" s="232"/>
    </row>
    <row r="22" spans="1:4" ht="20.25" customHeight="1">
      <c r="A22" s="279"/>
      <c r="B22" s="278"/>
      <c r="C22" s="235" t="s">
        <v>34</v>
      </c>
      <c r="D22" s="232"/>
    </row>
    <row r="23" spans="1:4" ht="20.25" customHeight="1">
      <c r="A23" s="279"/>
      <c r="B23" s="278"/>
      <c r="C23" s="235" t="s">
        <v>35</v>
      </c>
      <c r="D23" s="232"/>
    </row>
    <row r="24" spans="1:4" ht="20.25" customHeight="1">
      <c r="A24" s="279"/>
      <c r="B24" s="278"/>
      <c r="C24" s="235" t="s">
        <v>36</v>
      </c>
      <c r="D24" s="232"/>
    </row>
    <row r="25" spans="1:4" ht="20.25" customHeight="1">
      <c r="A25" s="279"/>
      <c r="B25" s="278"/>
      <c r="C25" s="235" t="s">
        <v>37</v>
      </c>
      <c r="D25" s="232">
        <v>303211</v>
      </c>
    </row>
    <row r="26" spans="1:4" ht="20.25" customHeight="1">
      <c r="A26" s="279"/>
      <c r="B26" s="278"/>
      <c r="C26" s="235" t="s">
        <v>38</v>
      </c>
      <c r="D26" s="232"/>
    </row>
    <row r="27" spans="1:4" ht="20.25" customHeight="1">
      <c r="A27" s="279"/>
      <c r="B27" s="278"/>
      <c r="C27" s="235" t="s">
        <v>39</v>
      </c>
      <c r="D27" s="280"/>
    </row>
    <row r="28" spans="1:4" ht="20.25" customHeight="1">
      <c r="A28" s="279"/>
      <c r="B28" s="278"/>
      <c r="C28" s="281" t="s">
        <v>40</v>
      </c>
      <c r="D28" s="124"/>
    </row>
    <row r="29" spans="1:4" ht="20.25" customHeight="1">
      <c r="A29" s="279"/>
      <c r="B29" s="278"/>
      <c r="C29" s="281" t="s">
        <v>41</v>
      </c>
      <c r="D29" s="124"/>
    </row>
    <row r="30" spans="1:4" ht="20.25" customHeight="1">
      <c r="A30" s="282" t="s">
        <v>42</v>
      </c>
      <c r="B30" s="283">
        <v>5239840</v>
      </c>
      <c r="C30" s="281" t="s">
        <v>43</v>
      </c>
      <c r="D30" s="124">
        <v>5239840</v>
      </c>
    </row>
    <row r="31" spans="1:4" ht="20.25" customHeight="1">
      <c r="A31" s="282" t="s">
        <v>44</v>
      </c>
      <c r="B31" s="283" t="s">
        <v>45</v>
      </c>
      <c r="C31" s="281" t="s">
        <v>46</v>
      </c>
      <c r="D31" s="124" t="s">
        <v>47</v>
      </c>
    </row>
    <row r="32" spans="1:4" ht="20.25" customHeight="1">
      <c r="A32" s="284" t="s">
        <v>48</v>
      </c>
      <c r="B32" s="285">
        <v>5239840</v>
      </c>
      <c r="C32" s="286" t="s">
        <v>49</v>
      </c>
      <c r="D32" s="287">
        <v>5239840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373</v>
      </c>
    </row>
    <row r="2" spans="1:10" ht="28.5" customHeight="1">
      <c r="A2" s="71" t="s">
        <v>374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单位名称：大姚县交通运输局</v>
      </c>
    </row>
    <row r="4" spans="1:10" ht="44.25" customHeight="1">
      <c r="A4" s="76" t="s">
        <v>319</v>
      </c>
      <c r="B4" s="76" t="s">
        <v>320</v>
      </c>
      <c r="C4" s="76" t="s">
        <v>321</v>
      </c>
      <c r="D4" s="76" t="s">
        <v>322</v>
      </c>
      <c r="E4" s="76" t="s">
        <v>323</v>
      </c>
      <c r="F4" s="21" t="s">
        <v>324</v>
      </c>
      <c r="G4" s="76" t="s">
        <v>325</v>
      </c>
      <c r="H4" s="21" t="s">
        <v>326</v>
      </c>
      <c r="I4" s="21" t="s">
        <v>327</v>
      </c>
      <c r="J4" s="76" t="s">
        <v>328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/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7"/>
      <c r="B7" s="27"/>
      <c r="C7" s="27"/>
      <c r="D7" s="27"/>
      <c r="E7" s="77"/>
      <c r="F7" s="27"/>
      <c r="G7" s="77"/>
      <c r="H7" s="27"/>
      <c r="I7" s="27"/>
      <c r="J7" s="77"/>
    </row>
    <row r="8" ht="20.25" customHeight="1">
      <c r="A8" s="174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6" customWidth="1"/>
    <col min="3" max="3" width="21.140625" style="82" customWidth="1"/>
    <col min="4" max="4" width="27.7109375" style="82" customWidth="1"/>
    <col min="5" max="6" width="36.7109375" style="82" customWidth="1"/>
    <col min="7" max="7" width="9.140625" style="82" customWidth="1"/>
    <col min="8" max="16384" width="9.140625" style="82" bestFit="1" customWidth="1"/>
  </cols>
  <sheetData>
    <row r="1" spans="1:6" ht="12" customHeight="1">
      <c r="A1" s="157">
        <v>0</v>
      </c>
      <c r="B1" s="157">
        <v>0</v>
      </c>
      <c r="C1" s="158">
        <v>1</v>
      </c>
      <c r="D1" s="159"/>
      <c r="E1" s="159"/>
      <c r="F1" s="159" t="s">
        <v>375</v>
      </c>
    </row>
    <row r="2" spans="1:6" ht="26.25" customHeight="1">
      <c r="A2" s="160" t="s">
        <v>376</v>
      </c>
      <c r="B2" s="160"/>
      <c r="C2" s="161"/>
      <c r="D2" s="161"/>
      <c r="E2" s="162"/>
      <c r="F2" s="162"/>
    </row>
    <row r="3" spans="1:6" ht="13.5" customHeight="1">
      <c r="A3" s="163" t="str">
        <f>'财务收支预算总表01-1'!A3</f>
        <v>单位名称：大姚县交通运输局</v>
      </c>
      <c r="B3" s="163"/>
      <c r="C3" s="158"/>
      <c r="D3" s="159"/>
      <c r="E3" s="159"/>
      <c r="F3" s="159" t="s">
        <v>3</v>
      </c>
    </row>
    <row r="4" spans="1:6" ht="19.5" customHeight="1">
      <c r="A4" s="90" t="s">
        <v>177</v>
      </c>
      <c r="B4" s="164" t="s">
        <v>71</v>
      </c>
      <c r="C4" s="90" t="s">
        <v>72</v>
      </c>
      <c r="D4" s="91" t="s">
        <v>377</v>
      </c>
      <c r="E4" s="92"/>
      <c r="F4" s="165"/>
    </row>
    <row r="5" spans="1:6" ht="18.75" customHeight="1">
      <c r="A5" s="166"/>
      <c r="B5" s="167"/>
      <c r="C5" s="95"/>
      <c r="D5" s="90" t="s">
        <v>55</v>
      </c>
      <c r="E5" s="168" t="s">
        <v>73</v>
      </c>
      <c r="F5" s="90" t="s">
        <v>74</v>
      </c>
    </row>
    <row r="6" spans="1:6" ht="18.75" customHeight="1">
      <c r="A6" s="169">
        <v>1</v>
      </c>
      <c r="B6" s="169" t="s">
        <v>160</v>
      </c>
      <c r="C6" s="111">
        <v>3</v>
      </c>
      <c r="D6" s="169" t="s">
        <v>162</v>
      </c>
      <c r="E6" s="169" t="s">
        <v>163</v>
      </c>
      <c r="F6" s="111">
        <v>6</v>
      </c>
    </row>
    <row r="7" spans="1:6" ht="18.75" customHeight="1">
      <c r="A7" s="117"/>
      <c r="B7" s="117"/>
      <c r="C7" s="117"/>
      <c r="D7" s="170">
        <f>E7+F7</f>
        <v>0</v>
      </c>
      <c r="E7" s="171"/>
      <c r="F7" s="171"/>
    </row>
    <row r="8" spans="1:6" ht="18.75" customHeight="1">
      <c r="A8" s="172"/>
      <c r="B8" s="172"/>
      <c r="C8" s="172"/>
      <c r="D8" s="170">
        <f>E8+F8</f>
        <v>0</v>
      </c>
      <c r="E8" s="171"/>
      <c r="F8" s="171"/>
    </row>
    <row r="9" spans="1:6" ht="18.75" customHeight="1">
      <c r="A9" s="172" t="s">
        <v>119</v>
      </c>
      <c r="B9" s="172"/>
      <c r="C9" s="172" t="s">
        <v>119</v>
      </c>
      <c r="D9" s="170">
        <f>E9+F9</f>
        <v>0</v>
      </c>
      <c r="E9" s="171">
        <f>SUM(E7:E8)</f>
        <v>0</v>
      </c>
      <c r="F9" s="171">
        <f>SUM(F7:F8)</f>
        <v>0</v>
      </c>
    </row>
    <row r="10" spans="1:2" ht="14.25" customHeight="1">
      <c r="A10" s="173" t="str">
        <f>IF(A7=0,"说明：本表无数据，故公开空表。","")</f>
        <v>说明：本表无数据，故公开空表。</v>
      </c>
      <c r="B10" s="173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82" customWidth="1"/>
    <col min="2" max="2" width="21.7109375" style="82" customWidth="1"/>
    <col min="3" max="3" width="35.28125" style="82" customWidth="1"/>
    <col min="4" max="4" width="7.7109375" style="82" customWidth="1"/>
    <col min="5" max="6" width="10.28125" style="82" customWidth="1"/>
    <col min="7" max="7" width="12.00390625" style="82" customWidth="1"/>
    <col min="8" max="10" width="10.00390625" style="82" customWidth="1"/>
    <col min="11" max="11" width="9.140625" style="70" customWidth="1"/>
    <col min="12" max="13" width="9.140625" style="82" customWidth="1"/>
    <col min="14" max="15" width="12.7109375" style="82" customWidth="1"/>
    <col min="16" max="16" width="9.140625" style="70" customWidth="1"/>
    <col min="17" max="17" width="10.421875" style="82" customWidth="1"/>
    <col min="18" max="18" width="9.140625" style="70" customWidth="1"/>
    <col min="19" max="16384" width="9.140625" style="70" bestFit="1" customWidth="1"/>
  </cols>
  <sheetData>
    <row r="1" spans="1:17" ht="13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P1" s="81"/>
      <c r="Q1" s="153" t="s">
        <v>378</v>
      </c>
    </row>
    <row r="2" spans="1:17" ht="27.75" customHeight="1">
      <c r="A2" s="85" t="s">
        <v>379</v>
      </c>
      <c r="B2" s="72"/>
      <c r="C2" s="72"/>
      <c r="D2" s="72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4"/>
      <c r="Q2" s="73"/>
    </row>
    <row r="3" spans="1:17" ht="18.75" customHeight="1">
      <c r="A3" s="108" t="str">
        <f>'财务收支预算总表01-1'!A3</f>
        <v>单位名称：大姚县交通运输局</v>
      </c>
      <c r="B3" s="109"/>
      <c r="C3" s="109"/>
      <c r="D3" s="109"/>
      <c r="E3" s="109"/>
      <c r="F3" s="109"/>
      <c r="G3" s="109"/>
      <c r="H3" s="109"/>
      <c r="I3" s="109"/>
      <c r="J3" s="109"/>
      <c r="P3" s="89"/>
      <c r="Q3" s="154" t="s">
        <v>168</v>
      </c>
    </row>
    <row r="4" spans="1:17" ht="15.75" customHeight="1">
      <c r="A4" s="96" t="s">
        <v>380</v>
      </c>
      <c r="B4" s="131" t="s">
        <v>381</v>
      </c>
      <c r="C4" s="131" t="s">
        <v>382</v>
      </c>
      <c r="D4" s="131" t="s">
        <v>383</v>
      </c>
      <c r="E4" s="131" t="s">
        <v>384</v>
      </c>
      <c r="F4" s="131" t="s">
        <v>385</v>
      </c>
      <c r="G4" s="132" t="s">
        <v>184</v>
      </c>
      <c r="H4" s="133"/>
      <c r="I4" s="133"/>
      <c r="J4" s="132"/>
      <c r="K4" s="149"/>
      <c r="L4" s="132"/>
      <c r="M4" s="132"/>
      <c r="N4" s="132"/>
      <c r="O4" s="132"/>
      <c r="P4" s="149"/>
      <c r="Q4" s="155"/>
    </row>
    <row r="5" spans="1:17" ht="17.25" customHeight="1">
      <c r="A5" s="134"/>
      <c r="B5" s="135"/>
      <c r="C5" s="135"/>
      <c r="D5" s="135"/>
      <c r="E5" s="135"/>
      <c r="F5" s="135"/>
      <c r="G5" s="136" t="s">
        <v>55</v>
      </c>
      <c r="H5" s="110" t="s">
        <v>58</v>
      </c>
      <c r="I5" s="110" t="s">
        <v>386</v>
      </c>
      <c r="J5" s="135" t="s">
        <v>387</v>
      </c>
      <c r="K5" s="150" t="s">
        <v>388</v>
      </c>
      <c r="L5" s="139" t="s">
        <v>62</v>
      </c>
      <c r="M5" s="139"/>
      <c r="N5" s="139"/>
      <c r="O5" s="139"/>
      <c r="P5" s="151"/>
      <c r="Q5" s="138"/>
    </row>
    <row r="6" spans="1:17" ht="54" customHeight="1">
      <c r="A6" s="137"/>
      <c r="B6" s="138"/>
      <c r="C6" s="138"/>
      <c r="D6" s="138"/>
      <c r="E6" s="138"/>
      <c r="F6" s="138"/>
      <c r="G6" s="139"/>
      <c r="H6" s="110"/>
      <c r="I6" s="110"/>
      <c r="J6" s="138"/>
      <c r="K6" s="152"/>
      <c r="L6" s="138" t="s">
        <v>57</v>
      </c>
      <c r="M6" s="138" t="s">
        <v>63</v>
      </c>
      <c r="N6" s="138" t="s">
        <v>303</v>
      </c>
      <c r="O6" s="138" t="s">
        <v>65</v>
      </c>
      <c r="P6" s="152" t="s">
        <v>66</v>
      </c>
      <c r="Q6" s="138" t="s">
        <v>67</v>
      </c>
    </row>
    <row r="7" spans="1:17" ht="15" customHeight="1">
      <c r="A7" s="94">
        <v>1</v>
      </c>
      <c r="B7" s="140">
        <v>2</v>
      </c>
      <c r="C7" s="140">
        <v>3</v>
      </c>
      <c r="D7" s="94">
        <v>4</v>
      </c>
      <c r="E7" s="140">
        <v>5</v>
      </c>
      <c r="F7" s="140">
        <v>6</v>
      </c>
      <c r="G7" s="94">
        <v>7</v>
      </c>
      <c r="H7" s="140">
        <v>8</v>
      </c>
      <c r="I7" s="140">
        <v>9</v>
      </c>
      <c r="J7" s="94">
        <v>10</v>
      </c>
      <c r="K7" s="140">
        <v>11</v>
      </c>
      <c r="L7" s="140">
        <v>12</v>
      </c>
      <c r="M7" s="94">
        <v>13</v>
      </c>
      <c r="N7" s="140">
        <v>14</v>
      </c>
      <c r="O7" s="140">
        <v>15</v>
      </c>
      <c r="P7" s="94">
        <v>16</v>
      </c>
      <c r="Q7" s="140">
        <v>17</v>
      </c>
    </row>
    <row r="8" spans="1:17" ht="21" customHeight="1">
      <c r="A8" s="141"/>
      <c r="B8" s="142"/>
      <c r="C8" s="142"/>
      <c r="D8" s="142"/>
      <c r="E8" s="143"/>
      <c r="F8" s="144"/>
      <c r="G8" s="144">
        <f>H8+I8+J8+K8+L8</f>
        <v>0</v>
      </c>
      <c r="H8" s="144"/>
      <c r="I8" s="144"/>
      <c r="J8" s="144"/>
      <c r="K8" s="144"/>
      <c r="L8" s="144">
        <f>M8+N8+O8+P8+Q8</f>
        <v>0</v>
      </c>
      <c r="M8" s="144"/>
      <c r="N8" s="144"/>
      <c r="O8" s="144"/>
      <c r="P8" s="144"/>
      <c r="Q8" s="144"/>
    </row>
    <row r="9" spans="1:17" ht="21" customHeight="1">
      <c r="A9" s="141"/>
      <c r="B9" s="142"/>
      <c r="C9" s="142"/>
      <c r="D9" s="142"/>
      <c r="E9" s="143"/>
      <c r="F9" s="145"/>
      <c r="G9" s="145"/>
      <c r="H9" s="145"/>
      <c r="I9" s="145"/>
      <c r="J9" s="145"/>
      <c r="K9" s="144"/>
      <c r="L9" s="144">
        <f>M9+N9+O9+P9+Q9</f>
        <v>0</v>
      </c>
      <c r="M9" s="145"/>
      <c r="N9" s="145"/>
      <c r="O9" s="145"/>
      <c r="P9" s="144"/>
      <c r="Q9" s="145"/>
    </row>
    <row r="10" spans="1:17" ht="21" customHeight="1">
      <c r="A10" s="146" t="s">
        <v>119</v>
      </c>
      <c r="B10" s="147"/>
      <c r="C10" s="147"/>
      <c r="D10" s="147"/>
      <c r="E10" s="143"/>
      <c r="F10" s="144">
        <f>F8+F9</f>
        <v>0</v>
      </c>
      <c r="G10" s="144">
        <f aca="true" t="shared" si="0" ref="G10:Q10">SUM(G8:G9)</f>
        <v>0</v>
      </c>
      <c r="H10" s="144">
        <f t="shared" si="0"/>
        <v>0</v>
      </c>
      <c r="I10" s="144">
        <f t="shared" si="0"/>
        <v>0</v>
      </c>
      <c r="J10" s="144">
        <f t="shared" si="0"/>
        <v>0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0</v>
      </c>
      <c r="O10" s="144">
        <f t="shared" si="0"/>
        <v>0</v>
      </c>
      <c r="P10" s="144">
        <f t="shared" si="0"/>
        <v>0</v>
      </c>
      <c r="Q10" s="144">
        <f t="shared" si="0"/>
        <v>0</v>
      </c>
    </row>
    <row r="11" spans="1:2" ht="14.25" customHeight="1">
      <c r="A11" s="148" t="str">
        <f>IF(A8=0,"说明：本表无数据，故公开空表。","")</f>
        <v>说明：本表无数据，故公开空表。</v>
      </c>
      <c r="B11" s="148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4" customWidth="1"/>
    <col min="8" max="8" width="12.00390625" style="82" customWidth="1"/>
    <col min="9" max="11" width="10.00390625" style="82" customWidth="1"/>
    <col min="12" max="12" width="9.140625" style="70" customWidth="1"/>
    <col min="13" max="14" width="9.140625" style="82" customWidth="1"/>
    <col min="15" max="16" width="12.7109375" style="82" customWidth="1"/>
    <col min="17" max="17" width="9.140625" style="70" customWidth="1"/>
    <col min="18" max="18" width="10.421875" style="82" customWidth="1"/>
    <col min="19" max="19" width="9.140625" style="70" customWidth="1"/>
    <col min="20" max="247" width="9.140625" style="70" bestFit="1" customWidth="1"/>
    <col min="248" max="16384" width="8.7109375" style="70" customWidth="1"/>
  </cols>
  <sheetData>
    <row r="1" spans="1:18" ht="13.5" customHeight="1">
      <c r="A1" s="83"/>
      <c r="B1" s="83"/>
      <c r="C1" s="83"/>
      <c r="D1" s="83"/>
      <c r="E1" s="83"/>
      <c r="F1" s="83"/>
      <c r="G1" s="83"/>
      <c r="H1" s="105"/>
      <c r="I1" s="105"/>
      <c r="J1" s="105"/>
      <c r="K1" s="105"/>
      <c r="L1" s="120"/>
      <c r="M1" s="121"/>
      <c r="N1" s="121"/>
      <c r="O1" s="121"/>
      <c r="P1" s="121"/>
      <c r="Q1" s="127"/>
      <c r="R1" s="128" t="s">
        <v>389</v>
      </c>
    </row>
    <row r="2" spans="1:18" ht="27.75" customHeight="1">
      <c r="A2" s="106" t="s">
        <v>390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25.5" customHeight="1">
      <c r="A3" s="108" t="str">
        <f>'财务收支预算总表01-1'!A3</f>
        <v>单位名称：大姚县交通运输局</v>
      </c>
      <c r="B3" s="109"/>
      <c r="C3" s="109"/>
      <c r="D3" s="109"/>
      <c r="E3" s="109"/>
      <c r="F3" s="109"/>
      <c r="G3" s="109"/>
      <c r="H3" s="87"/>
      <c r="I3" s="87"/>
      <c r="J3" s="87"/>
      <c r="K3" s="87"/>
      <c r="L3" s="120"/>
      <c r="M3" s="121"/>
      <c r="N3" s="121"/>
      <c r="O3" s="121"/>
      <c r="P3" s="121"/>
      <c r="Q3" s="129"/>
      <c r="R3" s="130" t="s">
        <v>168</v>
      </c>
    </row>
    <row r="4" spans="1:18" ht="15.75" customHeight="1">
      <c r="A4" s="110" t="s">
        <v>380</v>
      </c>
      <c r="B4" s="110" t="s">
        <v>391</v>
      </c>
      <c r="C4" s="110" t="s">
        <v>392</v>
      </c>
      <c r="D4" s="110" t="s">
        <v>393</v>
      </c>
      <c r="E4" s="110" t="s">
        <v>394</v>
      </c>
      <c r="F4" s="110" t="s">
        <v>395</v>
      </c>
      <c r="G4" s="110" t="s">
        <v>396</v>
      </c>
      <c r="H4" s="110" t="s">
        <v>184</v>
      </c>
      <c r="I4" s="110"/>
      <c r="J4" s="110"/>
      <c r="K4" s="110"/>
      <c r="L4" s="122"/>
      <c r="M4" s="110"/>
      <c r="N4" s="110"/>
      <c r="O4" s="110"/>
      <c r="P4" s="110"/>
      <c r="Q4" s="122"/>
      <c r="R4" s="110"/>
    </row>
    <row r="5" spans="1:18" ht="17.25" customHeight="1">
      <c r="A5" s="110"/>
      <c r="B5" s="110"/>
      <c r="C5" s="110"/>
      <c r="D5" s="110"/>
      <c r="E5" s="110"/>
      <c r="F5" s="110"/>
      <c r="G5" s="110"/>
      <c r="H5" s="110" t="s">
        <v>55</v>
      </c>
      <c r="I5" s="110" t="s">
        <v>58</v>
      </c>
      <c r="J5" s="110" t="s">
        <v>386</v>
      </c>
      <c r="K5" s="110" t="s">
        <v>387</v>
      </c>
      <c r="L5" s="123" t="s">
        <v>388</v>
      </c>
      <c r="M5" s="110" t="s">
        <v>62</v>
      </c>
      <c r="N5" s="110"/>
      <c r="O5" s="110"/>
      <c r="P5" s="110"/>
      <c r="Q5" s="123"/>
      <c r="R5" s="110"/>
    </row>
    <row r="6" spans="1:18" ht="54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22"/>
      <c r="M6" s="110" t="s">
        <v>57</v>
      </c>
      <c r="N6" s="110" t="s">
        <v>63</v>
      </c>
      <c r="O6" s="110" t="s">
        <v>303</v>
      </c>
      <c r="P6" s="110" t="s">
        <v>65</v>
      </c>
      <c r="Q6" s="122" t="s">
        <v>66</v>
      </c>
      <c r="R6" s="110" t="s">
        <v>67</v>
      </c>
    </row>
    <row r="7" spans="1:18" ht="15" customHeight="1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110">
        <v>13</v>
      </c>
      <c r="N7" s="110">
        <v>14</v>
      </c>
      <c r="O7" s="110">
        <v>15</v>
      </c>
      <c r="P7" s="110">
        <v>16</v>
      </c>
      <c r="Q7" s="110">
        <v>17</v>
      </c>
      <c r="R7" s="110">
        <v>18</v>
      </c>
    </row>
    <row r="8" spans="1:18" ht="22.5" customHeight="1">
      <c r="A8" s="111"/>
      <c r="B8" s="111"/>
      <c r="C8" s="111"/>
      <c r="D8" s="112"/>
      <c r="E8" s="111"/>
      <c r="F8" s="111"/>
      <c r="G8" s="111"/>
      <c r="H8" s="113">
        <f>I8+J8+K8+L8+M8</f>
        <v>0</v>
      </c>
      <c r="I8" s="113"/>
      <c r="J8" s="113"/>
      <c r="K8" s="113"/>
      <c r="L8" s="113"/>
      <c r="M8" s="113">
        <f>N8+O8+P8+Q8+R8</f>
        <v>0</v>
      </c>
      <c r="N8" s="113"/>
      <c r="O8" s="113"/>
      <c r="P8" s="113"/>
      <c r="Q8" s="113"/>
      <c r="R8" s="113"/>
    </row>
    <row r="9" spans="1:18" ht="22.5" customHeight="1">
      <c r="A9" s="114"/>
      <c r="B9" s="115"/>
      <c r="C9" s="115"/>
      <c r="D9" s="116"/>
      <c r="E9" s="115"/>
      <c r="F9" s="115"/>
      <c r="G9" s="115"/>
      <c r="H9" s="113">
        <f>I9+J9+K9+L9+M9</f>
        <v>0</v>
      </c>
      <c r="I9" s="124"/>
      <c r="J9" s="124"/>
      <c r="K9" s="124"/>
      <c r="L9" s="113"/>
      <c r="M9" s="113">
        <f>N9+O9+P9+Q9+R9</f>
        <v>0</v>
      </c>
      <c r="N9" s="124"/>
      <c r="O9" s="124"/>
      <c r="P9" s="124"/>
      <c r="Q9" s="113"/>
      <c r="R9" s="124"/>
    </row>
    <row r="10" spans="1:18" ht="22.5" customHeight="1">
      <c r="A10" s="114"/>
      <c r="B10" s="117"/>
      <c r="C10" s="117"/>
      <c r="D10" s="118"/>
      <c r="E10" s="117"/>
      <c r="F10" s="117"/>
      <c r="G10" s="117"/>
      <c r="H10" s="113">
        <f>I10+J10+K10+L10+M10</f>
        <v>0</v>
      </c>
      <c r="I10" s="125"/>
      <c r="J10" s="125"/>
      <c r="K10" s="125"/>
      <c r="L10" s="125"/>
      <c r="M10" s="113">
        <f>N10+O10+P10+Q10+R10</f>
        <v>0</v>
      </c>
      <c r="N10" s="125"/>
      <c r="O10" s="125"/>
      <c r="P10" s="125"/>
      <c r="Q10" s="125"/>
      <c r="R10" s="125"/>
    </row>
    <row r="11" spans="1:18" ht="22.5" customHeight="1">
      <c r="A11" s="111" t="s">
        <v>119</v>
      </c>
      <c r="B11" s="111"/>
      <c r="C11" s="111"/>
      <c r="D11" s="111"/>
      <c r="E11" s="111"/>
      <c r="F11" s="111"/>
      <c r="G11" s="111"/>
      <c r="H11" s="119">
        <f>SUM(H8:H10)</f>
        <v>0</v>
      </c>
      <c r="I11" s="119">
        <f>SUM(I8:I10)</f>
        <v>0</v>
      </c>
      <c r="J11" s="119">
        <f>SUM(J8:J10)</f>
        <v>0</v>
      </c>
      <c r="K11" s="119">
        <f>SUM(K8:K10)</f>
        <v>0</v>
      </c>
      <c r="L11" s="126"/>
      <c r="M11" s="119">
        <f>SUM(M8:M10)</f>
        <v>0</v>
      </c>
      <c r="N11" s="119">
        <f>SUM(N8:N10)</f>
        <v>0</v>
      </c>
      <c r="O11" s="119">
        <f>SUM(O9:O10)</f>
        <v>0</v>
      </c>
      <c r="P11" s="119">
        <f>SUM(P8:P10)</f>
        <v>0</v>
      </c>
      <c r="Q11" s="126">
        <f>SUM(Q8:Q10)</f>
        <v>0</v>
      </c>
      <c r="R11" s="119">
        <f>SUM(R8:R10)</f>
        <v>0</v>
      </c>
    </row>
    <row r="12" spans="1:4" ht="14.25" customHeight="1">
      <c r="A12" s="103" t="str">
        <f>IF(A8=0,"说明：本表无数据，故公开空表。","")</f>
        <v>说明：本表无数据，故公开空表。</v>
      </c>
      <c r="B12" s="103"/>
      <c r="C12" s="103"/>
      <c r="D12" s="103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2" customWidth="1"/>
    <col min="2" max="2" width="18.140625" style="82" customWidth="1"/>
    <col min="3" max="3" width="24.57421875" style="82" customWidth="1"/>
    <col min="4" max="4" width="26.421875" style="82" customWidth="1"/>
    <col min="5" max="5" width="26.28125" style="82" customWidth="1"/>
    <col min="6" max="6" width="9.140625" style="70" customWidth="1"/>
    <col min="7" max="16384" width="9.140625" style="70" bestFit="1" customWidth="1"/>
  </cols>
  <sheetData>
    <row r="1" spans="1:5" ht="13.5" customHeight="1">
      <c r="A1" s="83"/>
      <c r="B1" s="83"/>
      <c r="C1" s="83"/>
      <c r="D1" s="84"/>
      <c r="E1" s="81" t="s">
        <v>397</v>
      </c>
    </row>
    <row r="2" spans="1:5" ht="27.75" customHeight="1">
      <c r="A2" s="85" t="s">
        <v>398</v>
      </c>
      <c r="B2" s="72"/>
      <c r="C2" s="72"/>
      <c r="D2" s="72"/>
      <c r="E2" s="73"/>
    </row>
    <row r="3" spans="1:5" ht="18" customHeight="1">
      <c r="A3" s="86" t="str">
        <f>'财务收支预算总表01-1'!A3</f>
        <v>单位名称：大姚县交通运输局</v>
      </c>
      <c r="B3" s="87"/>
      <c r="C3" s="87"/>
      <c r="D3" s="88"/>
      <c r="E3" s="89" t="s">
        <v>168</v>
      </c>
    </row>
    <row r="4" spans="1:5" ht="19.5" customHeight="1">
      <c r="A4" s="90" t="s">
        <v>399</v>
      </c>
      <c r="B4" s="91" t="s">
        <v>184</v>
      </c>
      <c r="C4" s="92"/>
      <c r="D4" s="92"/>
      <c r="E4" s="93" t="s">
        <v>400</v>
      </c>
    </row>
    <row r="5" spans="1:5" ht="40.5" customHeight="1">
      <c r="A5" s="94"/>
      <c r="B5" s="95" t="s">
        <v>55</v>
      </c>
      <c r="C5" s="96" t="s">
        <v>58</v>
      </c>
      <c r="D5" s="97" t="s">
        <v>401</v>
      </c>
      <c r="E5" s="93" t="s">
        <v>402</v>
      </c>
    </row>
    <row r="6" spans="1:5" ht="19.5" customHeight="1">
      <c r="A6" s="93">
        <v>1</v>
      </c>
      <c r="B6" s="93">
        <v>2</v>
      </c>
      <c r="C6" s="93">
        <v>3</v>
      </c>
      <c r="D6" s="98">
        <v>4</v>
      </c>
      <c r="E6" s="99">
        <v>5</v>
      </c>
    </row>
    <row r="7" spans="1:5" ht="19.5" customHeight="1">
      <c r="A7" s="77" t="s">
        <v>45</v>
      </c>
      <c r="B7" s="100">
        <f>C7+D7</f>
        <v>0</v>
      </c>
      <c r="C7" s="100"/>
      <c r="D7" s="101"/>
      <c r="E7" s="102" t="s">
        <v>45</v>
      </c>
    </row>
    <row r="8" spans="1:5" ht="19.5" customHeight="1">
      <c r="A8" s="78" t="s">
        <v>45</v>
      </c>
      <c r="B8" s="100" t="s">
        <v>45</v>
      </c>
      <c r="C8" s="100"/>
      <c r="D8" s="101"/>
      <c r="E8" s="102" t="s">
        <v>45</v>
      </c>
    </row>
    <row r="9" spans="1:4" ht="14.25" customHeight="1">
      <c r="A9" s="103" t="s">
        <v>403</v>
      </c>
      <c r="B9" s="103"/>
      <c r="C9" s="103"/>
      <c r="D9" s="103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5" width="23.574218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404</v>
      </c>
    </row>
    <row r="2" spans="1:10" ht="28.5" customHeight="1">
      <c r="A2" s="71" t="s">
        <v>405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单位名称：大姚县交通运输局</v>
      </c>
    </row>
    <row r="4" spans="1:10" ht="44.25" customHeight="1">
      <c r="A4" s="76" t="s">
        <v>319</v>
      </c>
      <c r="B4" s="76" t="s">
        <v>320</v>
      </c>
      <c r="C4" s="76" t="s">
        <v>321</v>
      </c>
      <c r="D4" s="76" t="s">
        <v>322</v>
      </c>
      <c r="E4" s="76" t="s">
        <v>323</v>
      </c>
      <c r="F4" s="21" t="s">
        <v>324</v>
      </c>
      <c r="G4" s="76" t="s">
        <v>325</v>
      </c>
      <c r="H4" s="21" t="s">
        <v>326</v>
      </c>
      <c r="I4" s="21" t="s">
        <v>327</v>
      </c>
      <c r="J4" s="76" t="s">
        <v>328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42" customHeight="1">
      <c r="A6" s="77" t="s">
        <v>45</v>
      </c>
      <c r="B6" s="78"/>
      <c r="C6" s="78"/>
      <c r="D6" s="78"/>
      <c r="E6" s="79"/>
      <c r="F6" s="80"/>
      <c r="G6" s="79"/>
      <c r="H6" s="80"/>
      <c r="I6" s="80"/>
      <c r="J6" s="79"/>
    </row>
    <row r="7" spans="1:10" ht="42.75" customHeight="1">
      <c r="A7" s="27" t="s">
        <v>45</v>
      </c>
      <c r="B7" s="27" t="s">
        <v>45</v>
      </c>
      <c r="C7" s="27" t="s">
        <v>45</v>
      </c>
      <c r="D7" s="27" t="s">
        <v>45</v>
      </c>
      <c r="E7" s="77" t="s">
        <v>45</v>
      </c>
      <c r="F7" s="27" t="s">
        <v>45</v>
      </c>
      <c r="G7" s="77" t="s">
        <v>45</v>
      </c>
      <c r="H7" s="27" t="s">
        <v>45</v>
      </c>
      <c r="I7" s="27" t="s">
        <v>45</v>
      </c>
      <c r="J7" s="77" t="s">
        <v>45</v>
      </c>
    </row>
    <row r="8" ht="24.75" customHeight="1">
      <c r="A8" s="68" t="s">
        <v>403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4" bestFit="1" customWidth="1"/>
    <col min="2" max="2" width="18.7109375" style="54" customWidth="1"/>
    <col min="3" max="3" width="24.8515625" style="54" customWidth="1"/>
    <col min="4" max="6" width="23.57421875" style="54" customWidth="1"/>
    <col min="7" max="7" width="25.140625" style="54" customWidth="1"/>
    <col min="8" max="8" width="18.8515625" style="54" customWidth="1"/>
    <col min="9" max="16384" width="9.140625" style="54" bestFit="1" customWidth="1"/>
  </cols>
  <sheetData>
    <row r="1" ht="12">
      <c r="H1" s="55" t="s">
        <v>406</v>
      </c>
    </row>
    <row r="2" spans="1:8" ht="30.75">
      <c r="A2" s="56" t="s">
        <v>407</v>
      </c>
      <c r="B2" s="56"/>
      <c r="C2" s="56"/>
      <c r="D2" s="56"/>
      <c r="E2" s="57"/>
      <c r="F2" s="57"/>
      <c r="G2" s="57"/>
      <c r="H2" s="57"/>
    </row>
    <row r="3" spans="1:2" ht="13.5">
      <c r="A3" s="58" t="str">
        <f>'财务收支预算总表01-1'!A3</f>
        <v>单位名称：大姚县交通运输局</v>
      </c>
      <c r="B3" s="58"/>
    </row>
    <row r="4" spans="1:8" ht="18" customHeight="1">
      <c r="A4" s="59" t="s">
        <v>177</v>
      </c>
      <c r="B4" s="59" t="s">
        <v>408</v>
      </c>
      <c r="C4" s="59" t="s">
        <v>409</v>
      </c>
      <c r="D4" s="59" t="s">
        <v>410</v>
      </c>
      <c r="E4" s="59" t="s">
        <v>411</v>
      </c>
      <c r="F4" s="60" t="s">
        <v>412</v>
      </c>
      <c r="G4" s="61"/>
      <c r="H4" s="62"/>
    </row>
    <row r="5" spans="1:8" ht="18" customHeight="1">
      <c r="A5" s="63"/>
      <c r="B5" s="63"/>
      <c r="C5" s="63"/>
      <c r="D5" s="63"/>
      <c r="E5" s="63"/>
      <c r="F5" s="64" t="s">
        <v>384</v>
      </c>
      <c r="G5" s="64" t="s">
        <v>413</v>
      </c>
      <c r="H5" s="64" t="s">
        <v>414</v>
      </c>
    </row>
    <row r="6" spans="1:8" ht="21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</row>
    <row r="7" spans="1:8" ht="33" customHeight="1">
      <c r="A7" s="66"/>
      <c r="B7" s="66"/>
      <c r="C7" s="66"/>
      <c r="D7" s="66"/>
      <c r="E7" s="66"/>
      <c r="F7" s="65"/>
      <c r="G7" s="65"/>
      <c r="H7" s="65"/>
    </row>
    <row r="8" spans="1:8" ht="24" customHeight="1">
      <c r="A8" s="67"/>
      <c r="B8" s="67"/>
      <c r="C8" s="67"/>
      <c r="D8" s="67"/>
      <c r="E8" s="67"/>
      <c r="F8" s="65"/>
      <c r="G8" s="65"/>
      <c r="H8" s="65"/>
    </row>
    <row r="9" spans="1:8" ht="24" customHeight="1">
      <c r="A9" s="67"/>
      <c r="B9" s="67"/>
      <c r="C9" s="67"/>
      <c r="D9" s="67"/>
      <c r="E9" s="67"/>
      <c r="F9" s="65"/>
      <c r="G9" s="65"/>
      <c r="H9" s="65"/>
    </row>
    <row r="10" ht="22.5" customHeight="1">
      <c r="A10" s="68" t="s">
        <v>403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22" sqref="E22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52" t="s">
        <v>415</v>
      </c>
    </row>
    <row r="2" spans="1:11" ht="27">
      <c r="A2" s="34" t="s">
        <v>416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>
      <c r="A3" s="36" t="str">
        <f>'政府购买服务预算表08'!A3</f>
        <v>单位名称：大姚县交通运输局</v>
      </c>
      <c r="B3" s="37"/>
      <c r="C3" s="38"/>
      <c r="D3" s="38"/>
      <c r="E3" s="38"/>
      <c r="F3" s="39"/>
      <c r="G3" s="38"/>
      <c r="H3" s="39"/>
      <c r="I3" s="38"/>
      <c r="J3" s="38"/>
      <c r="K3" s="52" t="s">
        <v>3</v>
      </c>
    </row>
    <row r="4" spans="1:11" ht="13.5">
      <c r="A4" s="40" t="s">
        <v>298</v>
      </c>
      <c r="B4" s="40" t="s">
        <v>179</v>
      </c>
      <c r="C4" s="41" t="s">
        <v>299</v>
      </c>
      <c r="D4" s="41" t="s">
        <v>180</v>
      </c>
      <c r="E4" s="41" t="s">
        <v>181</v>
      </c>
      <c r="F4" s="42" t="s">
        <v>300</v>
      </c>
      <c r="G4" s="40" t="s">
        <v>301</v>
      </c>
      <c r="H4" s="41" t="s">
        <v>55</v>
      </c>
      <c r="I4" s="53" t="s">
        <v>417</v>
      </c>
      <c r="J4" s="53"/>
      <c r="K4" s="53"/>
    </row>
    <row r="5" spans="1:11" ht="27">
      <c r="A5" s="43"/>
      <c r="B5" s="43"/>
      <c r="C5" s="43"/>
      <c r="D5" s="43"/>
      <c r="E5" s="43"/>
      <c r="F5" s="43"/>
      <c r="G5" s="43"/>
      <c r="H5" s="43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spans="1:11" ht="13.5">
      <c r="A7" s="46" t="s">
        <v>45</v>
      </c>
      <c r="B7" s="46" t="s">
        <v>45</v>
      </c>
      <c r="C7" s="46" t="s">
        <v>45</v>
      </c>
      <c r="D7" s="46"/>
      <c r="E7" s="46"/>
      <c r="F7" s="46"/>
      <c r="G7" s="46"/>
      <c r="H7" s="47" t="s">
        <v>45</v>
      </c>
      <c r="I7" s="47" t="s">
        <v>45</v>
      </c>
      <c r="J7" s="47" t="s">
        <v>45</v>
      </c>
      <c r="K7" s="47" t="s">
        <v>45</v>
      </c>
    </row>
    <row r="8" spans="1:11" ht="13.5">
      <c r="A8" s="46"/>
      <c r="B8" s="46"/>
      <c r="C8" s="46"/>
      <c r="D8" s="46" t="s">
        <v>45</v>
      </c>
      <c r="E8" s="46" t="s">
        <v>45</v>
      </c>
      <c r="F8" s="46" t="s">
        <v>45</v>
      </c>
      <c r="G8" s="46" t="s">
        <v>45</v>
      </c>
      <c r="H8" s="47" t="s">
        <v>45</v>
      </c>
      <c r="I8" s="47" t="s">
        <v>45</v>
      </c>
      <c r="J8" s="47" t="s">
        <v>45</v>
      </c>
      <c r="K8" s="47" t="s">
        <v>45</v>
      </c>
    </row>
    <row r="9" spans="1:11" ht="13.5">
      <c r="A9" s="48" t="s">
        <v>55</v>
      </c>
      <c r="B9" s="49"/>
      <c r="C9" s="49"/>
      <c r="D9" s="49"/>
      <c r="E9" s="49"/>
      <c r="F9" s="49"/>
      <c r="G9" s="50"/>
      <c r="H9" s="51" t="s">
        <v>45</v>
      </c>
      <c r="I9" s="51" t="s">
        <v>45</v>
      </c>
      <c r="J9" s="51" t="s">
        <v>45</v>
      </c>
      <c r="K9" s="51" t="s">
        <v>45</v>
      </c>
    </row>
    <row r="10" ht="12.75">
      <c r="A10" s="32" t="s">
        <v>403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24" sqref="G24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418</v>
      </c>
    </row>
    <row r="2" spans="1:7" ht="33.75">
      <c r="A2" s="5" t="s">
        <v>419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单位名称：大姚县交通运输局</v>
      </c>
      <c r="B3" s="8"/>
      <c r="C3" s="9"/>
      <c r="D3" s="9"/>
      <c r="E3" s="3"/>
      <c r="F3" s="3"/>
      <c r="G3" s="4" t="s">
        <v>168</v>
      </c>
    </row>
    <row r="4" spans="1:7" ht="13.5">
      <c r="A4" s="10" t="s">
        <v>299</v>
      </c>
      <c r="B4" s="10" t="s">
        <v>298</v>
      </c>
      <c r="C4" s="11" t="s">
        <v>179</v>
      </c>
      <c r="D4" s="12" t="s">
        <v>420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421</v>
      </c>
      <c r="F5" s="19" t="s">
        <v>422</v>
      </c>
      <c r="G5" s="19" t="s">
        <v>423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68</v>
      </c>
      <c r="B7" s="23"/>
      <c r="C7" s="23"/>
      <c r="D7" s="23"/>
      <c r="E7" s="24">
        <v>734052</v>
      </c>
      <c r="F7" s="25"/>
      <c r="G7" s="26"/>
    </row>
    <row r="8" spans="1:7" ht="28.5" customHeight="1">
      <c r="A8" s="22"/>
      <c r="B8" s="27" t="s">
        <v>309</v>
      </c>
      <c r="C8" s="27" t="s">
        <v>305</v>
      </c>
      <c r="D8" s="23" t="s">
        <v>424</v>
      </c>
      <c r="E8" s="24">
        <v>722700</v>
      </c>
      <c r="F8" s="25"/>
      <c r="G8" s="26"/>
    </row>
    <row r="9" spans="1:7" ht="27" customHeight="1">
      <c r="A9" s="28"/>
      <c r="B9" s="27" t="s">
        <v>315</v>
      </c>
      <c r="C9" s="27" t="s">
        <v>311</v>
      </c>
      <c r="D9" s="23" t="s">
        <v>424</v>
      </c>
      <c r="E9" s="24">
        <v>11352</v>
      </c>
      <c r="F9" s="25"/>
      <c r="G9" s="26"/>
    </row>
    <row r="10" spans="1:7" ht="19.5" customHeight="1">
      <c r="A10" s="29" t="s">
        <v>55</v>
      </c>
      <c r="B10" s="30"/>
      <c r="C10" s="30"/>
      <c r="D10" s="31"/>
      <c r="E10" s="24">
        <v>734052</v>
      </c>
      <c r="F10" s="25"/>
      <c r="G10" s="26"/>
    </row>
    <row r="11" ht="12.75">
      <c r="A11" s="32"/>
    </row>
  </sheetData>
  <sheetProtection/>
  <mergeCells count="8">
    <mergeCell ref="A2:G2"/>
    <mergeCell ref="A3:B3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J19" sqref="J19"/>
    </sheetView>
  </sheetViews>
  <sheetFormatPr defaultColWidth="8.00390625" defaultRowHeight="14.25" customHeight="1"/>
  <cols>
    <col min="1" max="1" width="21.140625" style="82" customWidth="1"/>
    <col min="2" max="2" width="23.421875" style="82" customWidth="1"/>
    <col min="3" max="8" width="12.57421875" style="82" customWidth="1"/>
    <col min="9" max="9" width="8.8515625" style="82" customWidth="1"/>
    <col min="10" max="14" width="12.57421875" style="82" customWidth="1"/>
    <col min="15" max="15" width="8.00390625" style="70" customWidth="1"/>
    <col min="16" max="16" width="9.57421875" style="70" customWidth="1"/>
    <col min="17" max="17" width="9.7109375" style="70" customWidth="1"/>
    <col min="18" max="18" width="10.57421875" style="70" customWidth="1"/>
    <col min="19" max="20" width="10.140625" style="82" customWidth="1"/>
    <col min="21" max="21" width="8.00390625" style="70" customWidth="1"/>
    <col min="22" max="16384" width="8.00390625" style="70" customWidth="1"/>
  </cols>
  <sheetData>
    <row r="1" spans="1:20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67"/>
      <c r="P1" s="267"/>
      <c r="Q1" s="267"/>
      <c r="R1" s="267"/>
      <c r="S1" s="271" t="s">
        <v>50</v>
      </c>
      <c r="T1" s="271" t="s">
        <v>50</v>
      </c>
    </row>
    <row r="2" spans="1:20" ht="36" customHeight="1">
      <c r="A2" s="252" t="s">
        <v>51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  <c r="Q2" s="74"/>
      <c r="R2" s="74"/>
      <c r="S2" s="73"/>
      <c r="T2" s="74"/>
    </row>
    <row r="3" spans="1:20" ht="20.25" customHeight="1">
      <c r="A3" s="108" t="str">
        <f>'财务收支预算总表01-1'!A3</f>
        <v>单位名称：大姚县交通运输局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68"/>
      <c r="P3" s="268"/>
      <c r="Q3" s="268"/>
      <c r="R3" s="268"/>
      <c r="S3" s="272" t="s">
        <v>3</v>
      </c>
      <c r="T3" s="272" t="s">
        <v>52</v>
      </c>
    </row>
    <row r="4" spans="1:20" ht="18.75" customHeight="1">
      <c r="A4" s="253" t="s">
        <v>53</v>
      </c>
      <c r="B4" s="254" t="s">
        <v>54</v>
      </c>
      <c r="C4" s="254" t="s">
        <v>55</v>
      </c>
      <c r="D4" s="255" t="s">
        <v>56</v>
      </c>
      <c r="E4" s="256"/>
      <c r="F4" s="256"/>
      <c r="G4" s="256"/>
      <c r="H4" s="256"/>
      <c r="I4" s="256"/>
      <c r="J4" s="256"/>
      <c r="K4" s="256"/>
      <c r="L4" s="256"/>
      <c r="M4" s="256"/>
      <c r="N4" s="247"/>
      <c r="O4" s="255" t="s">
        <v>44</v>
      </c>
      <c r="P4" s="255"/>
      <c r="Q4" s="255"/>
      <c r="R4" s="255"/>
      <c r="S4" s="256"/>
      <c r="T4" s="273"/>
    </row>
    <row r="5" spans="1:20" ht="18.75" customHeight="1">
      <c r="A5" s="257"/>
      <c r="B5" s="258"/>
      <c r="C5" s="258"/>
      <c r="D5" s="259" t="s">
        <v>57</v>
      </c>
      <c r="E5" s="259" t="s">
        <v>58</v>
      </c>
      <c r="F5" s="259" t="s">
        <v>59</v>
      </c>
      <c r="G5" s="259" t="s">
        <v>60</v>
      </c>
      <c r="H5" s="259" t="s">
        <v>61</v>
      </c>
      <c r="I5" s="269" t="s">
        <v>62</v>
      </c>
      <c r="J5" s="256"/>
      <c r="K5" s="256"/>
      <c r="L5" s="256"/>
      <c r="M5" s="256"/>
      <c r="N5" s="247"/>
      <c r="O5" s="253" t="s">
        <v>57</v>
      </c>
      <c r="P5" s="253" t="s">
        <v>58</v>
      </c>
      <c r="Q5" s="253" t="s">
        <v>59</v>
      </c>
      <c r="R5" s="253" t="s">
        <v>60</v>
      </c>
      <c r="S5" s="253" t="s">
        <v>61</v>
      </c>
      <c r="T5" s="253" t="s">
        <v>62</v>
      </c>
    </row>
    <row r="6" spans="1:20" ht="33.75" customHeight="1">
      <c r="A6" s="260"/>
      <c r="B6" s="261"/>
      <c r="C6" s="261"/>
      <c r="D6" s="260"/>
      <c r="E6" s="260"/>
      <c r="F6" s="260"/>
      <c r="G6" s="260"/>
      <c r="H6" s="260"/>
      <c r="I6" s="261" t="s">
        <v>57</v>
      </c>
      <c r="J6" s="261" t="s">
        <v>63</v>
      </c>
      <c r="K6" s="261" t="s">
        <v>64</v>
      </c>
      <c r="L6" s="261" t="s">
        <v>65</v>
      </c>
      <c r="M6" s="261" t="s">
        <v>66</v>
      </c>
      <c r="N6" s="261" t="s">
        <v>67</v>
      </c>
      <c r="O6" s="270"/>
      <c r="P6" s="270"/>
      <c r="Q6" s="270"/>
      <c r="R6" s="270"/>
      <c r="S6" s="270"/>
      <c r="T6" s="270"/>
    </row>
    <row r="7" spans="1:20" ht="16.5" customHeight="1">
      <c r="A7" s="262">
        <v>1</v>
      </c>
      <c r="B7" s="263">
        <v>2</v>
      </c>
      <c r="C7" s="263">
        <v>3</v>
      </c>
      <c r="D7" s="262">
        <v>4</v>
      </c>
      <c r="E7" s="263">
        <v>5</v>
      </c>
      <c r="F7" s="263">
        <v>6</v>
      </c>
      <c r="G7" s="262">
        <v>7</v>
      </c>
      <c r="H7" s="263">
        <v>8</v>
      </c>
      <c r="I7" s="263">
        <v>9</v>
      </c>
      <c r="J7" s="262">
        <v>10</v>
      </c>
      <c r="K7" s="263">
        <v>11</v>
      </c>
      <c r="L7" s="263">
        <v>12</v>
      </c>
      <c r="M7" s="262">
        <v>13</v>
      </c>
      <c r="N7" s="263">
        <v>14</v>
      </c>
      <c r="O7" s="263">
        <v>15</v>
      </c>
      <c r="P7" s="262">
        <v>16</v>
      </c>
      <c r="Q7" s="263">
        <v>17</v>
      </c>
      <c r="R7" s="263">
        <v>18</v>
      </c>
      <c r="S7" s="262">
        <v>19</v>
      </c>
      <c r="T7" s="263">
        <v>20</v>
      </c>
    </row>
    <row r="8" spans="1:20" s="251" customFormat="1" ht="16.5" customHeight="1">
      <c r="A8" s="264">
        <v>123001</v>
      </c>
      <c r="B8" s="265" t="s">
        <v>68</v>
      </c>
      <c r="C8" s="232">
        <v>5239840</v>
      </c>
      <c r="D8" s="232">
        <f>E8+F8+G8+H8</f>
        <v>5239840</v>
      </c>
      <c r="E8" s="100">
        <v>5239840</v>
      </c>
      <c r="F8" s="100"/>
      <c r="G8" s="100"/>
      <c r="H8" s="100"/>
      <c r="I8" s="100">
        <f>J8+K8+L8+M8+N8</f>
        <v>0</v>
      </c>
      <c r="J8" s="100"/>
      <c r="K8" s="100"/>
      <c r="L8" s="100"/>
      <c r="M8" s="100"/>
      <c r="N8" s="100"/>
      <c r="O8" s="100">
        <f>P8+Q8+R8+S8+T8</f>
        <v>0</v>
      </c>
      <c r="P8" s="100"/>
      <c r="Q8" s="100"/>
      <c r="R8" s="100"/>
      <c r="S8" s="232"/>
      <c r="T8" s="100"/>
    </row>
    <row r="9" spans="1:20" s="251" customFormat="1" ht="16.5" customHeight="1">
      <c r="A9" s="266" t="s">
        <v>55</v>
      </c>
      <c r="B9" s="100"/>
      <c r="C9" s="100">
        <f>SUM(C8)</f>
        <v>5239840</v>
      </c>
      <c r="D9" s="100">
        <f aca="true" t="shared" si="0" ref="D9:T9">SUM(D8)</f>
        <v>5239840</v>
      </c>
      <c r="E9" s="100">
        <f t="shared" si="0"/>
        <v>5239840</v>
      </c>
      <c r="F9" s="100">
        <f t="shared" si="0"/>
        <v>0</v>
      </c>
      <c r="G9" s="100">
        <f t="shared" si="0"/>
        <v>0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Zeros="0" workbookViewId="0" topLeftCell="A1">
      <selection activeCell="F30" sqref="F30"/>
    </sheetView>
  </sheetViews>
  <sheetFormatPr defaultColWidth="8.8515625" defaultRowHeight="14.25" customHeight="1"/>
  <cols>
    <col min="1" max="1" width="14.28125" style="82" customWidth="1"/>
    <col min="2" max="2" width="29.140625" style="82" customWidth="1"/>
    <col min="3" max="3" width="15.421875" style="82" customWidth="1"/>
    <col min="4" max="6" width="18.8515625" style="82" customWidth="1"/>
    <col min="7" max="7" width="15.57421875" style="82" customWidth="1"/>
    <col min="8" max="8" width="14.140625" style="82" customWidth="1"/>
    <col min="9" max="13" width="18.8515625" style="82" customWidth="1"/>
    <col min="14" max="14" width="9.140625" style="82" customWidth="1"/>
    <col min="15" max="16384" width="9.140625" style="82" bestFit="1" customWidth="1"/>
  </cols>
  <sheetData>
    <row r="1" spans="1:13" ht="15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 t="s">
        <v>69</v>
      </c>
    </row>
    <row r="2" spans="1:13" ht="28.5" customHeight="1">
      <c r="A2" s="72" t="s">
        <v>70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</row>
    <row r="3" spans="1:13" ht="15" customHeight="1">
      <c r="A3" s="241" t="str">
        <f>'财务收支预算总表01-1'!A3</f>
        <v>单位名称：大姚县交通运输局</v>
      </c>
      <c r="B3" s="242"/>
      <c r="C3" s="87"/>
      <c r="D3" s="87"/>
      <c r="E3" s="87"/>
      <c r="F3" s="87"/>
      <c r="G3" s="87"/>
      <c r="H3" s="87"/>
      <c r="I3" s="87"/>
      <c r="J3" s="87"/>
      <c r="K3" s="109"/>
      <c r="L3" s="109"/>
      <c r="M3" s="159" t="s">
        <v>3</v>
      </c>
    </row>
    <row r="4" spans="1:13" ht="17.25" customHeight="1">
      <c r="A4" s="96" t="s">
        <v>71</v>
      </c>
      <c r="B4" s="96" t="s">
        <v>72</v>
      </c>
      <c r="C4" s="97" t="s">
        <v>55</v>
      </c>
      <c r="D4" s="110" t="s">
        <v>73</v>
      </c>
      <c r="E4" s="110" t="s">
        <v>74</v>
      </c>
      <c r="F4" s="110" t="s">
        <v>59</v>
      </c>
      <c r="G4" s="110" t="s">
        <v>75</v>
      </c>
      <c r="H4" s="110" t="s">
        <v>62</v>
      </c>
      <c r="I4" s="110"/>
      <c r="J4" s="110"/>
      <c r="K4" s="110"/>
      <c r="L4" s="110"/>
      <c r="M4" s="110"/>
    </row>
    <row r="5" spans="1:13" ht="27">
      <c r="A5" s="137"/>
      <c r="B5" s="137"/>
      <c r="C5" s="243"/>
      <c r="D5" s="110"/>
      <c r="E5" s="110"/>
      <c r="F5" s="110"/>
      <c r="G5" s="110"/>
      <c r="H5" s="110" t="s">
        <v>57</v>
      </c>
      <c r="I5" s="110" t="s">
        <v>76</v>
      </c>
      <c r="J5" s="110" t="s">
        <v>77</v>
      </c>
      <c r="K5" s="110" t="s">
        <v>78</v>
      </c>
      <c r="L5" s="110" t="s">
        <v>79</v>
      </c>
      <c r="M5" s="110" t="s">
        <v>80</v>
      </c>
    </row>
    <row r="6" spans="1:13" ht="16.5" customHeight="1">
      <c r="A6" s="93">
        <v>1</v>
      </c>
      <c r="B6" s="93">
        <v>2</v>
      </c>
      <c r="C6" s="91">
        <v>3</v>
      </c>
      <c r="D6" s="93">
        <v>4</v>
      </c>
      <c r="E6" s="93">
        <v>5</v>
      </c>
      <c r="F6" s="91">
        <v>6</v>
      </c>
      <c r="G6" s="93">
        <v>7</v>
      </c>
      <c r="H6" s="93">
        <v>8</v>
      </c>
      <c r="I6" s="91">
        <v>9</v>
      </c>
      <c r="J6" s="93">
        <v>10</v>
      </c>
      <c r="K6" s="93">
        <v>11</v>
      </c>
      <c r="L6" s="91">
        <v>12</v>
      </c>
      <c r="M6" s="93">
        <v>13</v>
      </c>
    </row>
    <row r="7" spans="1:13" ht="16.5" customHeight="1">
      <c r="A7" s="185" t="s">
        <v>81</v>
      </c>
      <c r="B7" s="185" t="s">
        <v>82</v>
      </c>
      <c r="C7" s="25">
        <v>755896</v>
      </c>
      <c r="D7" s="25">
        <v>744544</v>
      </c>
      <c r="E7" s="25">
        <v>11352</v>
      </c>
      <c r="F7" s="25"/>
      <c r="G7" s="244"/>
      <c r="H7" s="244">
        <f>I7+J7+K7+L7+M7</f>
        <v>0</v>
      </c>
      <c r="I7" s="249"/>
      <c r="J7" s="244"/>
      <c r="K7" s="244"/>
      <c r="L7" s="249"/>
      <c r="M7" s="244"/>
    </row>
    <row r="8" spans="1:13" ht="16.5" customHeight="1">
      <c r="A8" s="185" t="s">
        <v>83</v>
      </c>
      <c r="B8" s="185" t="s">
        <v>84</v>
      </c>
      <c r="C8" s="25">
        <v>744544</v>
      </c>
      <c r="D8" s="25">
        <v>744544</v>
      </c>
      <c r="E8" s="25"/>
      <c r="F8" s="25"/>
      <c r="G8" s="244"/>
      <c r="H8" s="244">
        <f aca="true" t="shared" si="0" ref="H8:H39">I8+J8+K8+L8+M8</f>
        <v>0</v>
      </c>
      <c r="I8" s="249"/>
      <c r="J8" s="244"/>
      <c r="K8" s="244"/>
      <c r="L8" s="249"/>
      <c r="M8" s="244"/>
    </row>
    <row r="9" spans="1:13" ht="16.5" customHeight="1">
      <c r="A9" s="185" t="s">
        <v>85</v>
      </c>
      <c r="B9" s="185" t="s">
        <v>86</v>
      </c>
      <c r="C9" s="25">
        <v>321168</v>
      </c>
      <c r="D9" s="25">
        <v>321168</v>
      </c>
      <c r="E9" s="25"/>
      <c r="F9" s="25"/>
      <c r="G9" s="244"/>
      <c r="H9" s="244">
        <f t="shared" si="0"/>
        <v>0</v>
      </c>
      <c r="I9" s="249"/>
      <c r="J9" s="244"/>
      <c r="K9" s="244"/>
      <c r="L9" s="249"/>
      <c r="M9" s="244"/>
    </row>
    <row r="10" spans="1:13" ht="16.5" customHeight="1">
      <c r="A10" s="185" t="s">
        <v>87</v>
      </c>
      <c r="B10" s="185" t="s">
        <v>88</v>
      </c>
      <c r="C10" s="25">
        <v>423376</v>
      </c>
      <c r="D10" s="25">
        <v>423376</v>
      </c>
      <c r="E10" s="25"/>
      <c r="F10" s="25"/>
      <c r="G10" s="244"/>
      <c r="H10" s="244">
        <f t="shared" si="0"/>
        <v>0</v>
      </c>
      <c r="I10" s="249"/>
      <c r="J10" s="244"/>
      <c r="K10" s="244"/>
      <c r="L10" s="249"/>
      <c r="M10" s="244"/>
    </row>
    <row r="11" spans="1:13" ht="16.5" customHeight="1">
      <c r="A11" s="185" t="s">
        <v>89</v>
      </c>
      <c r="B11" s="185" t="s">
        <v>90</v>
      </c>
      <c r="C11" s="25">
        <v>11352</v>
      </c>
      <c r="D11" s="25"/>
      <c r="E11" s="25">
        <v>11352</v>
      </c>
      <c r="F11" s="25"/>
      <c r="G11" s="244"/>
      <c r="H11" s="244">
        <f t="shared" si="0"/>
        <v>0</v>
      </c>
      <c r="I11" s="249"/>
      <c r="J11" s="244"/>
      <c r="K11" s="244"/>
      <c r="L11" s="249"/>
      <c r="M11" s="244"/>
    </row>
    <row r="12" spans="1:13" ht="16.5" customHeight="1">
      <c r="A12" s="185" t="s">
        <v>91</v>
      </c>
      <c r="B12" s="185" t="s">
        <v>92</v>
      </c>
      <c r="C12" s="25">
        <v>11352</v>
      </c>
      <c r="D12" s="25"/>
      <c r="E12" s="25">
        <v>11352</v>
      </c>
      <c r="F12" s="25"/>
      <c r="G12" s="244"/>
      <c r="H12" s="244">
        <f t="shared" si="0"/>
        <v>0</v>
      </c>
      <c r="I12" s="249"/>
      <c r="J12" s="244"/>
      <c r="K12" s="244"/>
      <c r="L12" s="249"/>
      <c r="M12" s="244"/>
    </row>
    <row r="13" spans="1:13" ht="16.5" customHeight="1">
      <c r="A13" s="185" t="s">
        <v>93</v>
      </c>
      <c r="B13" s="185" t="s">
        <v>94</v>
      </c>
      <c r="C13" s="25">
        <v>291496</v>
      </c>
      <c r="D13" s="25">
        <v>291496</v>
      </c>
      <c r="E13" s="25"/>
      <c r="F13" s="25"/>
      <c r="G13" s="244"/>
      <c r="H13" s="244">
        <f t="shared" si="0"/>
        <v>0</v>
      </c>
      <c r="I13" s="249"/>
      <c r="J13" s="244"/>
      <c r="K13" s="244"/>
      <c r="L13" s="249"/>
      <c r="M13" s="244"/>
    </row>
    <row r="14" spans="1:13" ht="20.25" customHeight="1">
      <c r="A14" s="185" t="s">
        <v>95</v>
      </c>
      <c r="B14" s="185" t="s">
        <v>96</v>
      </c>
      <c r="C14" s="25">
        <v>291496</v>
      </c>
      <c r="D14" s="25">
        <v>291496</v>
      </c>
      <c r="E14" s="25"/>
      <c r="F14" s="25"/>
      <c r="G14" s="245"/>
      <c r="H14" s="244">
        <f t="shared" si="0"/>
        <v>0</v>
      </c>
      <c r="I14" s="250"/>
      <c r="J14" s="245"/>
      <c r="K14" s="245"/>
      <c r="L14" s="250"/>
      <c r="M14" s="245"/>
    </row>
    <row r="15" spans="1:13" ht="20.25" customHeight="1">
      <c r="A15" s="185" t="s">
        <v>97</v>
      </c>
      <c r="B15" s="185" t="s">
        <v>98</v>
      </c>
      <c r="C15" s="25">
        <v>75108</v>
      </c>
      <c r="D15" s="25">
        <v>75108</v>
      </c>
      <c r="E15" s="25"/>
      <c r="F15" s="25"/>
      <c r="G15" s="245"/>
      <c r="H15" s="244">
        <f t="shared" si="0"/>
        <v>0</v>
      </c>
      <c r="I15" s="250"/>
      <c r="J15" s="245"/>
      <c r="K15" s="245"/>
      <c r="L15" s="250"/>
      <c r="M15" s="245"/>
    </row>
    <row r="16" spans="1:13" ht="20.25" customHeight="1">
      <c r="A16" s="185" t="s">
        <v>99</v>
      </c>
      <c r="B16" s="185" t="s">
        <v>100</v>
      </c>
      <c r="C16" s="25">
        <v>73322</v>
      </c>
      <c r="D16" s="25">
        <v>73322</v>
      </c>
      <c r="E16" s="25"/>
      <c r="F16" s="25"/>
      <c r="G16" s="245"/>
      <c r="H16" s="244">
        <f t="shared" si="0"/>
        <v>0</v>
      </c>
      <c r="I16" s="250"/>
      <c r="J16" s="245"/>
      <c r="K16" s="245"/>
      <c r="L16" s="250"/>
      <c r="M16" s="245"/>
    </row>
    <row r="17" spans="1:13" ht="20.25" customHeight="1">
      <c r="A17" s="185" t="s">
        <v>101</v>
      </c>
      <c r="B17" s="185" t="s">
        <v>102</v>
      </c>
      <c r="C17" s="25">
        <v>124266</v>
      </c>
      <c r="D17" s="25">
        <v>124266</v>
      </c>
      <c r="E17" s="25"/>
      <c r="F17" s="25"/>
      <c r="G17" s="245"/>
      <c r="H17" s="244">
        <f t="shared" si="0"/>
        <v>0</v>
      </c>
      <c r="I17" s="250"/>
      <c r="J17" s="245"/>
      <c r="K17" s="245"/>
      <c r="L17" s="250"/>
      <c r="M17" s="245"/>
    </row>
    <row r="18" spans="1:13" ht="20.25" customHeight="1">
      <c r="A18" s="185" t="s">
        <v>103</v>
      </c>
      <c r="B18" s="185" t="s">
        <v>104</v>
      </c>
      <c r="C18" s="25">
        <v>18800</v>
      </c>
      <c r="D18" s="25">
        <v>18800</v>
      </c>
      <c r="E18" s="25"/>
      <c r="F18" s="25"/>
      <c r="G18" s="245"/>
      <c r="H18" s="244">
        <f t="shared" si="0"/>
        <v>0</v>
      </c>
      <c r="I18" s="250"/>
      <c r="J18" s="245"/>
      <c r="K18" s="245"/>
      <c r="L18" s="250"/>
      <c r="M18" s="245"/>
    </row>
    <row r="19" spans="1:13" ht="20.25" customHeight="1">
      <c r="A19" s="185" t="s">
        <v>105</v>
      </c>
      <c r="B19" s="185" t="s">
        <v>106</v>
      </c>
      <c r="C19" s="25">
        <v>3889237</v>
      </c>
      <c r="D19" s="25">
        <v>3166537</v>
      </c>
      <c r="E19" s="25">
        <v>722700</v>
      </c>
      <c r="F19" s="25"/>
      <c r="G19" s="245"/>
      <c r="H19" s="244">
        <f t="shared" si="0"/>
        <v>0</v>
      </c>
      <c r="I19" s="250"/>
      <c r="J19" s="245"/>
      <c r="K19" s="245"/>
      <c r="L19" s="250"/>
      <c r="M19" s="245"/>
    </row>
    <row r="20" spans="1:13" ht="20.25" customHeight="1">
      <c r="A20" s="185" t="s">
        <v>107</v>
      </c>
      <c r="B20" s="185" t="s">
        <v>108</v>
      </c>
      <c r="C20" s="25">
        <v>3889237</v>
      </c>
      <c r="D20" s="25">
        <v>3166537</v>
      </c>
      <c r="E20" s="25">
        <v>722700</v>
      </c>
      <c r="F20" s="25"/>
      <c r="G20" s="245"/>
      <c r="H20" s="244">
        <f t="shared" si="0"/>
        <v>0</v>
      </c>
      <c r="I20" s="250"/>
      <c r="J20" s="245"/>
      <c r="K20" s="245"/>
      <c r="L20" s="250"/>
      <c r="M20" s="245"/>
    </row>
    <row r="21" spans="1:13" ht="20.25" customHeight="1">
      <c r="A21" s="185" t="s">
        <v>109</v>
      </c>
      <c r="B21" s="185" t="s">
        <v>110</v>
      </c>
      <c r="C21" s="25">
        <v>3166537</v>
      </c>
      <c r="D21" s="25">
        <v>3166537</v>
      </c>
      <c r="E21" s="25"/>
      <c r="F21" s="25"/>
      <c r="G21" s="245"/>
      <c r="H21" s="244">
        <f t="shared" si="0"/>
        <v>0</v>
      </c>
      <c r="I21" s="250"/>
      <c r="J21" s="245"/>
      <c r="K21" s="245"/>
      <c r="L21" s="250"/>
      <c r="M21" s="245"/>
    </row>
    <row r="22" spans="1:13" ht="20.25" customHeight="1">
      <c r="A22" s="185" t="s">
        <v>111</v>
      </c>
      <c r="B22" s="185" t="s">
        <v>112</v>
      </c>
      <c r="C22" s="25">
        <v>722700</v>
      </c>
      <c r="D22" s="25"/>
      <c r="E22" s="25">
        <v>722700</v>
      </c>
      <c r="F22" s="25"/>
      <c r="G22" s="245"/>
      <c r="H22" s="244">
        <f t="shared" si="0"/>
        <v>0</v>
      </c>
      <c r="I22" s="250"/>
      <c r="J22" s="245"/>
      <c r="K22" s="245"/>
      <c r="L22" s="250"/>
      <c r="M22" s="245"/>
    </row>
    <row r="23" spans="1:13" ht="20.25" customHeight="1">
      <c r="A23" s="185" t="s">
        <v>113</v>
      </c>
      <c r="B23" s="185" t="s">
        <v>114</v>
      </c>
      <c r="C23" s="25">
        <v>303211</v>
      </c>
      <c r="D23" s="25">
        <v>303211</v>
      </c>
      <c r="E23" s="25"/>
      <c r="F23" s="25"/>
      <c r="G23" s="245"/>
      <c r="H23" s="244">
        <f t="shared" si="0"/>
        <v>0</v>
      </c>
      <c r="I23" s="250"/>
      <c r="J23" s="245"/>
      <c r="K23" s="245"/>
      <c r="L23" s="250"/>
      <c r="M23" s="245"/>
    </row>
    <row r="24" spans="1:13" ht="20.25" customHeight="1">
      <c r="A24" s="185" t="s">
        <v>115</v>
      </c>
      <c r="B24" s="185" t="s">
        <v>116</v>
      </c>
      <c r="C24" s="25">
        <v>303211</v>
      </c>
      <c r="D24" s="25">
        <v>303211</v>
      </c>
      <c r="E24" s="25"/>
      <c r="F24" s="25"/>
      <c r="G24" s="245"/>
      <c r="H24" s="244">
        <f t="shared" si="0"/>
        <v>0</v>
      </c>
      <c r="I24" s="250"/>
      <c r="J24" s="245"/>
      <c r="K24" s="245"/>
      <c r="L24" s="250"/>
      <c r="M24" s="245"/>
    </row>
    <row r="25" spans="1:13" ht="20.25" customHeight="1">
      <c r="A25" s="185" t="s">
        <v>117</v>
      </c>
      <c r="B25" s="185" t="s">
        <v>118</v>
      </c>
      <c r="C25" s="25">
        <v>303211</v>
      </c>
      <c r="D25" s="25">
        <v>303211</v>
      </c>
      <c r="E25" s="25"/>
      <c r="F25" s="25"/>
      <c r="G25" s="245"/>
      <c r="H25" s="244">
        <f t="shared" si="0"/>
        <v>0</v>
      </c>
      <c r="I25" s="250"/>
      <c r="J25" s="245"/>
      <c r="K25" s="245"/>
      <c r="L25" s="250"/>
      <c r="M25" s="245"/>
    </row>
    <row r="26" spans="1:13" ht="17.25" customHeight="1">
      <c r="A26" s="246" t="s">
        <v>119</v>
      </c>
      <c r="B26" s="247" t="s">
        <v>119</v>
      </c>
      <c r="C26" s="25">
        <f>C7+C13+C19+C23</f>
        <v>5239840</v>
      </c>
      <c r="D26" s="248">
        <f>D7+D13+D19+D23</f>
        <v>4505788</v>
      </c>
      <c r="E26" s="248">
        <f>E7+E19</f>
        <v>734052</v>
      </c>
      <c r="F26" s="248">
        <f>F7+F19</f>
        <v>0</v>
      </c>
      <c r="G26" s="248">
        <f aca="true" t="shared" si="1" ref="E26:M26">SUM(G7:G25)</f>
        <v>0</v>
      </c>
      <c r="H26" s="244">
        <f t="shared" si="1"/>
        <v>0</v>
      </c>
      <c r="I26" s="248">
        <f t="shared" si="1"/>
        <v>0</v>
      </c>
      <c r="J26" s="248">
        <f t="shared" si="1"/>
        <v>0</v>
      </c>
      <c r="K26" s="248">
        <f t="shared" si="1"/>
        <v>0</v>
      </c>
      <c r="L26" s="248">
        <f t="shared" si="1"/>
        <v>0</v>
      </c>
      <c r="M26" s="248">
        <f t="shared" si="1"/>
        <v>0</v>
      </c>
    </row>
  </sheetData>
  <sheetProtection/>
  <mergeCells count="11">
    <mergeCell ref="A2:M2"/>
    <mergeCell ref="A3:J3"/>
    <mergeCell ref="H4:M4"/>
    <mergeCell ref="A26:B2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F32" sqref="F32"/>
    </sheetView>
  </sheetViews>
  <sheetFormatPr defaultColWidth="8.8515625" defaultRowHeight="14.25" customHeight="1"/>
  <cols>
    <col min="1" max="1" width="49.28125" style="69" customWidth="1"/>
    <col min="2" max="2" width="38.8515625" style="69" customWidth="1"/>
    <col min="3" max="3" width="48.57421875" style="69" customWidth="1"/>
    <col min="4" max="4" width="36.421875" style="69" customWidth="1"/>
    <col min="5" max="5" width="9.140625" style="70" customWidth="1"/>
    <col min="6" max="16384" width="9.140625" style="70" bestFit="1" customWidth="1"/>
  </cols>
  <sheetData>
    <row r="1" spans="1:4" ht="14.25" customHeight="1">
      <c r="A1" s="225"/>
      <c r="B1" s="225"/>
      <c r="C1" s="225"/>
      <c r="D1" s="153" t="s">
        <v>120</v>
      </c>
    </row>
    <row r="2" spans="1:4" ht="31.5" customHeight="1">
      <c r="A2" s="71" t="s">
        <v>121</v>
      </c>
      <c r="B2" s="226"/>
      <c r="C2" s="226"/>
      <c r="D2" s="226"/>
    </row>
    <row r="3" spans="1:4" ht="17.25" customHeight="1">
      <c r="A3" s="163" t="str">
        <f>'财务收支预算总表01-1'!A3</f>
        <v>单位名称：大姚县交通运输局</v>
      </c>
      <c r="B3" s="227"/>
      <c r="C3" s="227"/>
      <c r="D3" s="154" t="s">
        <v>3</v>
      </c>
    </row>
    <row r="4" spans="1:4" ht="19.5" customHeight="1">
      <c r="A4" s="91" t="s">
        <v>4</v>
      </c>
      <c r="B4" s="165"/>
      <c r="C4" s="91" t="s">
        <v>5</v>
      </c>
      <c r="D4" s="165"/>
    </row>
    <row r="5" spans="1:4" ht="21.75" customHeight="1">
      <c r="A5" s="90" t="s">
        <v>6</v>
      </c>
      <c r="B5" s="228" t="s">
        <v>7</v>
      </c>
      <c r="C5" s="90" t="s">
        <v>122</v>
      </c>
      <c r="D5" s="229" t="s">
        <v>7</v>
      </c>
    </row>
    <row r="6" spans="1:4" ht="17.25" customHeight="1">
      <c r="A6" s="94"/>
      <c r="B6" s="137"/>
      <c r="C6" s="94"/>
      <c r="D6" s="230"/>
    </row>
    <row r="7" spans="1:4" ht="17.25" customHeight="1">
      <c r="A7" s="231" t="s">
        <v>123</v>
      </c>
      <c r="B7" s="232">
        <f>B8+B9+B10</f>
        <v>5239840</v>
      </c>
      <c r="C7" s="233" t="s">
        <v>124</v>
      </c>
      <c r="D7" s="100">
        <f>D8+D9+D10+D11+D12+D13+D14+D15+D16+D17+D18+D19+D20+D21+D22+D23+D24+D25+D26+D27+D28+D29+D30</f>
        <v>5239840</v>
      </c>
    </row>
    <row r="8" spans="1:4" ht="17.25" customHeight="1">
      <c r="A8" s="234" t="s">
        <v>125</v>
      </c>
      <c r="B8" s="232">
        <v>5239840</v>
      </c>
      <c r="C8" s="233" t="s">
        <v>126</v>
      </c>
      <c r="D8" s="100"/>
    </row>
    <row r="9" spans="1:4" ht="17.25" customHeight="1">
      <c r="A9" s="234" t="s">
        <v>127</v>
      </c>
      <c r="B9" s="232"/>
      <c r="C9" s="233" t="s">
        <v>128</v>
      </c>
      <c r="D9" s="100"/>
    </row>
    <row r="10" spans="1:4" ht="17.25" customHeight="1">
      <c r="A10" s="234" t="s">
        <v>129</v>
      </c>
      <c r="B10" s="232"/>
      <c r="C10" s="233" t="s">
        <v>130</v>
      </c>
      <c r="D10" s="100"/>
    </row>
    <row r="11" spans="1:4" ht="17.25" customHeight="1">
      <c r="A11" s="234" t="s">
        <v>131</v>
      </c>
      <c r="B11" s="232">
        <f>B12+B13+B14</f>
        <v>0</v>
      </c>
      <c r="C11" s="233" t="s">
        <v>132</v>
      </c>
      <c r="D11" s="100"/>
    </row>
    <row r="12" spans="1:4" ht="17.25" customHeight="1">
      <c r="A12" s="234" t="s">
        <v>125</v>
      </c>
      <c r="B12" s="232"/>
      <c r="C12" s="233" t="s">
        <v>133</v>
      </c>
      <c r="D12" s="100"/>
    </row>
    <row r="13" spans="1:4" ht="17.25" customHeight="1">
      <c r="A13" s="235" t="s">
        <v>127</v>
      </c>
      <c r="B13" s="100"/>
      <c r="C13" s="233" t="s">
        <v>134</v>
      </c>
      <c r="D13" s="100"/>
    </row>
    <row r="14" spans="1:4" ht="17.25" customHeight="1">
      <c r="A14" s="235" t="s">
        <v>129</v>
      </c>
      <c r="B14" s="100"/>
      <c r="C14" s="233" t="s">
        <v>135</v>
      </c>
      <c r="D14" s="100"/>
    </row>
    <row r="15" spans="1:4" ht="17.25" customHeight="1">
      <c r="A15" s="234"/>
      <c r="B15" s="100"/>
      <c r="C15" s="233" t="s">
        <v>136</v>
      </c>
      <c r="D15" s="232">
        <v>755896</v>
      </c>
    </row>
    <row r="16" spans="1:4" ht="17.25" customHeight="1">
      <c r="A16" s="234"/>
      <c r="B16" s="232"/>
      <c r="C16" s="233" t="s">
        <v>137</v>
      </c>
      <c r="D16" s="232">
        <v>291496</v>
      </c>
    </row>
    <row r="17" spans="1:4" ht="17.25" customHeight="1">
      <c r="A17" s="234"/>
      <c r="B17" s="236"/>
      <c r="C17" s="233" t="s">
        <v>138</v>
      </c>
      <c r="D17" s="232"/>
    </row>
    <row r="18" spans="1:4" ht="17.25" customHeight="1">
      <c r="A18" s="235"/>
      <c r="B18" s="236"/>
      <c r="C18" s="233" t="s">
        <v>139</v>
      </c>
      <c r="D18" s="232"/>
    </row>
    <row r="19" spans="1:4" ht="17.25" customHeight="1">
      <c r="A19" s="235"/>
      <c r="B19" s="237"/>
      <c r="C19" s="233" t="s">
        <v>140</v>
      </c>
      <c r="D19" s="232"/>
    </row>
    <row r="20" spans="1:4" ht="17.25" customHeight="1">
      <c r="A20" s="238"/>
      <c r="B20" s="237"/>
      <c r="C20" s="233" t="s">
        <v>141</v>
      </c>
      <c r="D20" s="232">
        <v>3889237</v>
      </c>
    </row>
    <row r="21" spans="1:4" ht="17.25" customHeight="1">
      <c r="A21" s="238"/>
      <c r="B21" s="237"/>
      <c r="C21" s="233" t="s">
        <v>142</v>
      </c>
      <c r="D21" s="232"/>
    </row>
    <row r="22" spans="1:4" ht="17.25" customHeight="1">
      <c r="A22" s="238"/>
      <c r="B22" s="237"/>
      <c r="C22" s="233" t="s">
        <v>143</v>
      </c>
      <c r="D22" s="232"/>
    </row>
    <row r="23" spans="1:4" ht="17.25" customHeight="1">
      <c r="A23" s="238"/>
      <c r="B23" s="237"/>
      <c r="C23" s="233" t="s">
        <v>144</v>
      </c>
      <c r="D23" s="232"/>
    </row>
    <row r="24" spans="1:4" ht="17.25" customHeight="1">
      <c r="A24" s="238"/>
      <c r="B24" s="237"/>
      <c r="C24" s="233" t="s">
        <v>145</v>
      </c>
      <c r="D24" s="232"/>
    </row>
    <row r="25" spans="1:4" ht="17.25" customHeight="1">
      <c r="A25" s="238"/>
      <c r="B25" s="237"/>
      <c r="C25" s="233" t="s">
        <v>146</v>
      </c>
      <c r="D25" s="232"/>
    </row>
    <row r="26" spans="1:4" ht="17.25" customHeight="1">
      <c r="A26" s="238"/>
      <c r="B26" s="237"/>
      <c r="C26" s="233" t="s">
        <v>147</v>
      </c>
      <c r="D26" s="232">
        <v>303211</v>
      </c>
    </row>
    <row r="27" spans="1:4" ht="17.25" customHeight="1">
      <c r="A27" s="238"/>
      <c r="B27" s="237"/>
      <c r="C27" s="233" t="s">
        <v>148</v>
      </c>
      <c r="D27" s="100"/>
    </row>
    <row r="28" spans="1:4" ht="17.25" customHeight="1">
      <c r="A28" s="238"/>
      <c r="B28" s="237"/>
      <c r="C28" s="233" t="s">
        <v>149</v>
      </c>
      <c r="D28" s="100"/>
    </row>
    <row r="29" spans="1:4" ht="17.25" customHeight="1">
      <c r="A29" s="238"/>
      <c r="B29" s="237"/>
      <c r="C29" s="233" t="s">
        <v>150</v>
      </c>
      <c r="D29" s="100"/>
    </row>
    <row r="30" spans="1:4" ht="17.25" customHeight="1">
      <c r="A30" s="238"/>
      <c r="B30" s="237"/>
      <c r="C30" s="233" t="s">
        <v>151</v>
      </c>
      <c r="D30" s="100"/>
    </row>
    <row r="31" spans="1:4" ht="14.25" customHeight="1">
      <c r="A31" s="239"/>
      <c r="B31" s="236"/>
      <c r="C31" s="235" t="s">
        <v>152</v>
      </c>
      <c r="D31" s="236"/>
    </row>
    <row r="32" spans="1:4" ht="17.25" customHeight="1">
      <c r="A32" s="240" t="s">
        <v>153</v>
      </c>
      <c r="B32" s="236">
        <f>B11+B7</f>
        <v>5239840</v>
      </c>
      <c r="C32" s="239" t="s">
        <v>49</v>
      </c>
      <c r="D32" s="236">
        <f>D31+D7</f>
        <v>5239840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Zeros="0" workbookViewId="0" topLeftCell="A1">
      <selection activeCell="I20" sqref="I20"/>
    </sheetView>
  </sheetViews>
  <sheetFormatPr defaultColWidth="8.8515625" defaultRowHeight="14.25" customHeight="1"/>
  <cols>
    <col min="1" max="1" width="20.140625" style="156" customWidth="1"/>
    <col min="2" max="2" width="44.00390625" style="156" customWidth="1"/>
    <col min="3" max="3" width="24.28125" style="82" customWidth="1"/>
    <col min="4" max="4" width="16.57421875" style="82" customWidth="1"/>
    <col min="5" max="7" width="24.28125" style="82" customWidth="1"/>
    <col min="8" max="8" width="9.140625" style="82" customWidth="1"/>
    <col min="9" max="16384" width="9.140625" style="82" bestFit="1" customWidth="1"/>
  </cols>
  <sheetData>
    <row r="1" spans="4:7" ht="12" customHeight="1">
      <c r="D1" s="221"/>
      <c r="F1" s="84"/>
      <c r="G1" s="84" t="s">
        <v>154</v>
      </c>
    </row>
    <row r="2" spans="1:7" ht="39" customHeight="1">
      <c r="A2" s="161" t="s">
        <v>155</v>
      </c>
      <c r="B2" s="161"/>
      <c r="C2" s="161"/>
      <c r="D2" s="161"/>
      <c r="E2" s="162"/>
      <c r="F2" s="162"/>
      <c r="G2" s="162"/>
    </row>
    <row r="3" spans="1:7" ht="18" customHeight="1">
      <c r="A3" s="163" t="str">
        <f>'财务收支预算总表01-1'!A3</f>
        <v>单位名称：大姚县交通运输局</v>
      </c>
      <c r="F3" s="159"/>
      <c r="G3" s="159" t="s">
        <v>3</v>
      </c>
    </row>
    <row r="4" spans="1:7" ht="20.25" customHeight="1">
      <c r="A4" s="202" t="s">
        <v>156</v>
      </c>
      <c r="B4" s="202"/>
      <c r="C4" s="111" t="s">
        <v>55</v>
      </c>
      <c r="D4" s="111" t="s">
        <v>73</v>
      </c>
      <c r="E4" s="111"/>
      <c r="F4" s="111"/>
      <c r="G4" s="111" t="s">
        <v>74</v>
      </c>
    </row>
    <row r="5" spans="1:7" ht="20.25" customHeight="1">
      <c r="A5" s="169" t="s">
        <v>71</v>
      </c>
      <c r="B5" s="169" t="s">
        <v>72</v>
      </c>
      <c r="C5" s="111"/>
      <c r="D5" s="111" t="s">
        <v>57</v>
      </c>
      <c r="E5" s="111" t="s">
        <v>157</v>
      </c>
      <c r="F5" s="111" t="s">
        <v>158</v>
      </c>
      <c r="G5" s="111"/>
    </row>
    <row r="6" spans="1:7" ht="13.5" customHeight="1">
      <c r="A6" s="169" t="s">
        <v>159</v>
      </c>
      <c r="B6" s="169" t="s">
        <v>160</v>
      </c>
      <c r="C6" s="169" t="s">
        <v>161</v>
      </c>
      <c r="D6" s="169" t="s">
        <v>162</v>
      </c>
      <c r="E6" s="169" t="s">
        <v>163</v>
      </c>
      <c r="F6" s="169" t="s">
        <v>164</v>
      </c>
      <c r="G6" s="169" t="s">
        <v>165</v>
      </c>
    </row>
    <row r="7" spans="1:7" ht="18" customHeight="1">
      <c r="A7" s="185" t="s">
        <v>81</v>
      </c>
      <c r="B7" s="185" t="s">
        <v>82</v>
      </c>
      <c r="C7" s="198">
        <v>755896</v>
      </c>
      <c r="D7" s="198">
        <v>744544</v>
      </c>
      <c r="E7" s="198">
        <v>744544</v>
      </c>
      <c r="F7" s="198"/>
      <c r="G7" s="198">
        <v>11352</v>
      </c>
    </row>
    <row r="8" spans="1:7" ht="18" customHeight="1">
      <c r="A8" s="185" t="s">
        <v>83</v>
      </c>
      <c r="B8" s="185" t="s">
        <v>84</v>
      </c>
      <c r="C8" s="198">
        <v>744544</v>
      </c>
      <c r="D8" s="198">
        <v>744544</v>
      </c>
      <c r="E8" s="198">
        <v>744544</v>
      </c>
      <c r="F8" s="198"/>
      <c r="G8" s="198"/>
    </row>
    <row r="9" spans="1:7" ht="18" customHeight="1">
      <c r="A9" s="185" t="s">
        <v>85</v>
      </c>
      <c r="B9" s="185" t="s">
        <v>86</v>
      </c>
      <c r="C9" s="198">
        <v>321168</v>
      </c>
      <c r="D9" s="198">
        <v>321168</v>
      </c>
      <c r="E9" s="198">
        <v>321168</v>
      </c>
      <c r="F9" s="198"/>
      <c r="G9" s="198"/>
    </row>
    <row r="10" spans="1:7" ht="18" customHeight="1">
      <c r="A10" s="185" t="s">
        <v>87</v>
      </c>
      <c r="B10" s="185" t="s">
        <v>88</v>
      </c>
      <c r="C10" s="198">
        <v>423376</v>
      </c>
      <c r="D10" s="198">
        <v>423376</v>
      </c>
      <c r="E10" s="198">
        <v>423376</v>
      </c>
      <c r="F10" s="198"/>
      <c r="G10" s="198"/>
    </row>
    <row r="11" spans="1:7" ht="18" customHeight="1">
      <c r="A11" s="185" t="s">
        <v>89</v>
      </c>
      <c r="B11" s="185" t="s">
        <v>90</v>
      </c>
      <c r="C11" s="198">
        <v>11352</v>
      </c>
      <c r="D11" s="198"/>
      <c r="E11" s="198"/>
      <c r="F11" s="198"/>
      <c r="G11" s="198">
        <v>11352</v>
      </c>
    </row>
    <row r="12" spans="1:7" ht="18" customHeight="1">
      <c r="A12" s="185" t="s">
        <v>91</v>
      </c>
      <c r="B12" s="185" t="s">
        <v>92</v>
      </c>
      <c r="C12" s="198">
        <v>11352</v>
      </c>
      <c r="D12" s="198"/>
      <c r="E12" s="198"/>
      <c r="F12" s="198"/>
      <c r="G12" s="198">
        <v>11352</v>
      </c>
    </row>
    <row r="13" spans="1:7" ht="18" customHeight="1">
      <c r="A13" s="185" t="s">
        <v>93</v>
      </c>
      <c r="B13" s="185" t="s">
        <v>94</v>
      </c>
      <c r="C13" s="198">
        <v>291496</v>
      </c>
      <c r="D13" s="198">
        <v>291496</v>
      </c>
      <c r="E13" s="198">
        <v>291496</v>
      </c>
      <c r="F13" s="198"/>
      <c r="G13" s="198"/>
    </row>
    <row r="14" spans="1:7" ht="18" customHeight="1">
      <c r="A14" s="185" t="s">
        <v>95</v>
      </c>
      <c r="B14" s="185" t="s">
        <v>96</v>
      </c>
      <c r="C14" s="198">
        <v>291496</v>
      </c>
      <c r="D14" s="198">
        <v>291496</v>
      </c>
      <c r="E14" s="198">
        <v>291496</v>
      </c>
      <c r="F14" s="198"/>
      <c r="G14" s="198"/>
    </row>
    <row r="15" spans="1:7" ht="18" customHeight="1">
      <c r="A15" s="185" t="s">
        <v>97</v>
      </c>
      <c r="B15" s="185" t="s">
        <v>98</v>
      </c>
      <c r="C15" s="198">
        <v>75108</v>
      </c>
      <c r="D15" s="198">
        <v>75108</v>
      </c>
      <c r="E15" s="198">
        <v>75108</v>
      </c>
      <c r="F15" s="198"/>
      <c r="G15" s="198"/>
    </row>
    <row r="16" spans="1:7" ht="18" customHeight="1">
      <c r="A16" s="185" t="s">
        <v>99</v>
      </c>
      <c r="B16" s="185" t="s">
        <v>100</v>
      </c>
      <c r="C16" s="198">
        <v>73322</v>
      </c>
      <c r="D16" s="198">
        <v>73322</v>
      </c>
      <c r="E16" s="198">
        <v>73322</v>
      </c>
      <c r="F16" s="198"/>
      <c r="G16" s="198"/>
    </row>
    <row r="17" spans="1:7" ht="18" customHeight="1">
      <c r="A17" s="185" t="s">
        <v>101</v>
      </c>
      <c r="B17" s="185" t="s">
        <v>102</v>
      </c>
      <c r="C17" s="198">
        <v>124266</v>
      </c>
      <c r="D17" s="198">
        <v>124266</v>
      </c>
      <c r="E17" s="198">
        <v>124266</v>
      </c>
      <c r="F17" s="198"/>
      <c r="G17" s="198"/>
    </row>
    <row r="18" spans="1:7" ht="18" customHeight="1">
      <c r="A18" s="185" t="s">
        <v>103</v>
      </c>
      <c r="B18" s="185" t="s">
        <v>104</v>
      </c>
      <c r="C18" s="198">
        <v>18800</v>
      </c>
      <c r="D18" s="198">
        <v>18800</v>
      </c>
      <c r="E18" s="198">
        <v>18800</v>
      </c>
      <c r="F18" s="198"/>
      <c r="G18" s="198"/>
    </row>
    <row r="19" spans="1:7" ht="18" customHeight="1">
      <c r="A19" s="185" t="s">
        <v>105</v>
      </c>
      <c r="B19" s="185" t="s">
        <v>106</v>
      </c>
      <c r="C19" s="198">
        <v>3889237</v>
      </c>
      <c r="D19" s="198">
        <v>3166537</v>
      </c>
      <c r="E19" s="198">
        <v>2920437</v>
      </c>
      <c r="F19" s="198">
        <v>246100</v>
      </c>
      <c r="G19" s="198">
        <v>722700</v>
      </c>
    </row>
    <row r="20" spans="1:7" ht="18" customHeight="1">
      <c r="A20" s="185" t="s">
        <v>107</v>
      </c>
      <c r="B20" s="185" t="s">
        <v>108</v>
      </c>
      <c r="C20" s="198">
        <v>3889237</v>
      </c>
      <c r="D20" s="198">
        <v>3166537</v>
      </c>
      <c r="E20" s="198">
        <v>2920437</v>
      </c>
      <c r="F20" s="198">
        <v>246100</v>
      </c>
      <c r="G20" s="198">
        <v>722700</v>
      </c>
    </row>
    <row r="21" spans="1:7" ht="18" customHeight="1">
      <c r="A21" s="185" t="s">
        <v>109</v>
      </c>
      <c r="B21" s="185" t="s">
        <v>110</v>
      </c>
      <c r="C21" s="198">
        <v>3166537</v>
      </c>
      <c r="D21" s="198">
        <v>3166537</v>
      </c>
      <c r="E21" s="198">
        <v>2920437</v>
      </c>
      <c r="F21" s="198">
        <v>246100</v>
      </c>
      <c r="G21" s="198"/>
    </row>
    <row r="22" spans="1:7" ht="18" customHeight="1">
      <c r="A22" s="185" t="s">
        <v>111</v>
      </c>
      <c r="B22" s="185" t="s">
        <v>112</v>
      </c>
      <c r="C22" s="198">
        <v>722700</v>
      </c>
      <c r="D22" s="198"/>
      <c r="E22" s="198"/>
      <c r="F22" s="198"/>
      <c r="G22" s="198">
        <v>722700</v>
      </c>
    </row>
    <row r="23" spans="1:7" ht="18" customHeight="1">
      <c r="A23" s="185" t="s">
        <v>113</v>
      </c>
      <c r="B23" s="185" t="s">
        <v>114</v>
      </c>
      <c r="C23" s="198">
        <v>303211</v>
      </c>
      <c r="D23" s="198">
        <v>303211</v>
      </c>
      <c r="E23" s="198">
        <v>303211</v>
      </c>
      <c r="F23" s="198"/>
      <c r="G23" s="198"/>
    </row>
    <row r="24" spans="1:7" ht="18" customHeight="1">
      <c r="A24" s="185" t="s">
        <v>115</v>
      </c>
      <c r="B24" s="185" t="s">
        <v>116</v>
      </c>
      <c r="C24" s="198">
        <v>303211</v>
      </c>
      <c r="D24" s="198">
        <v>303211</v>
      </c>
      <c r="E24" s="198">
        <v>303211</v>
      </c>
      <c r="F24" s="198"/>
      <c r="G24" s="198"/>
    </row>
    <row r="25" spans="1:7" ht="18" customHeight="1">
      <c r="A25" s="185" t="s">
        <v>117</v>
      </c>
      <c r="B25" s="185" t="s">
        <v>118</v>
      </c>
      <c r="C25" s="198">
        <v>303211</v>
      </c>
      <c r="D25" s="198">
        <v>303211</v>
      </c>
      <c r="E25" s="198">
        <v>303211</v>
      </c>
      <c r="F25" s="198"/>
      <c r="G25" s="198"/>
    </row>
    <row r="26" spans="1:7" ht="18" customHeight="1">
      <c r="A26" s="172" t="s">
        <v>119</v>
      </c>
      <c r="B26" s="172" t="s">
        <v>119</v>
      </c>
      <c r="C26" s="222">
        <f>C7+C13+C19+C23</f>
        <v>5239840</v>
      </c>
      <c r="D26" s="222">
        <f>D7+D13+D19+D23</f>
        <v>4505788</v>
      </c>
      <c r="E26" s="223">
        <f>E7+E13+E19+E23</f>
        <v>4259688</v>
      </c>
      <c r="F26" s="223">
        <f>F19</f>
        <v>246100</v>
      </c>
      <c r="G26" s="223">
        <f>G7+G19</f>
        <v>734052</v>
      </c>
    </row>
    <row r="27" spans="3:7" ht="14.25" customHeight="1">
      <c r="C27" s="224"/>
      <c r="D27" s="224"/>
      <c r="E27" s="224"/>
      <c r="F27" s="224"/>
      <c r="G27" s="224"/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Zeros="0" tabSelected="1" workbookViewId="0" topLeftCell="A1">
      <selection activeCell="D28" sqref="D28"/>
    </sheetView>
  </sheetViews>
  <sheetFormatPr defaultColWidth="8.8515625" defaultRowHeight="12.75"/>
  <cols>
    <col min="1" max="1" width="29.421875" style="209" customWidth="1"/>
    <col min="2" max="2" width="27.421875" style="209" customWidth="1"/>
    <col min="3" max="3" width="17.28125" style="210" customWidth="1"/>
    <col min="4" max="5" width="26.28125" style="211" customWidth="1"/>
    <col min="6" max="6" width="18.7109375" style="211" customWidth="1"/>
    <col min="7" max="7" width="9.140625" style="82" customWidth="1"/>
    <col min="8" max="16384" width="9.140625" style="82" bestFit="1" customWidth="1"/>
  </cols>
  <sheetData>
    <row r="1" spans="1:6" ht="12" customHeight="1">
      <c r="A1" s="212"/>
      <c r="B1" s="212"/>
      <c r="C1" s="121"/>
      <c r="D1" s="82"/>
      <c r="E1" s="82"/>
      <c r="F1" s="213" t="s">
        <v>166</v>
      </c>
    </row>
    <row r="2" spans="1:6" ht="25.5" customHeight="1">
      <c r="A2" s="214" t="s">
        <v>167</v>
      </c>
      <c r="B2" s="214"/>
      <c r="C2" s="214"/>
      <c r="D2" s="214"/>
      <c r="E2" s="215"/>
      <c r="F2" s="215"/>
    </row>
    <row r="3" spans="1:6" ht="15.75" customHeight="1">
      <c r="A3" s="163" t="str">
        <f>'财务收支预算总表01-1'!A3</f>
        <v>单位名称：大姚县交通运输局</v>
      </c>
      <c r="B3" s="212"/>
      <c r="C3" s="121"/>
      <c r="D3" s="82"/>
      <c r="E3" s="82"/>
      <c r="F3" s="213" t="s">
        <v>168</v>
      </c>
    </row>
    <row r="4" spans="1:6" s="208" customFormat="1" ht="19.5" customHeight="1">
      <c r="A4" s="216" t="s">
        <v>169</v>
      </c>
      <c r="B4" s="90" t="s">
        <v>170</v>
      </c>
      <c r="C4" s="91" t="s">
        <v>171</v>
      </c>
      <c r="D4" s="92"/>
      <c r="E4" s="165"/>
      <c r="F4" s="90" t="s">
        <v>172</v>
      </c>
    </row>
    <row r="5" spans="1:6" s="208" customFormat="1" ht="19.5" customHeight="1">
      <c r="A5" s="137"/>
      <c r="B5" s="94"/>
      <c r="C5" s="93" t="s">
        <v>57</v>
      </c>
      <c r="D5" s="93" t="s">
        <v>173</v>
      </c>
      <c r="E5" s="93" t="s">
        <v>174</v>
      </c>
      <c r="F5" s="94"/>
    </row>
    <row r="6" spans="1:6" s="208" customFormat="1" ht="18.75" customHeight="1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spans="1:6" ht="18.75" customHeight="1">
      <c r="A7" s="219">
        <f>B7+C7+F7</f>
        <v>18000</v>
      </c>
      <c r="B7" s="219"/>
      <c r="C7" s="220">
        <f>D7+E7</f>
        <v>15000</v>
      </c>
      <c r="D7" s="219"/>
      <c r="E7" s="219">
        <v>15000</v>
      </c>
      <c r="F7" s="219">
        <v>3000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Zeros="0" workbookViewId="0" topLeftCell="A1">
      <selection activeCell="L30" sqref="L30"/>
    </sheetView>
  </sheetViews>
  <sheetFormatPr defaultColWidth="8.8515625" defaultRowHeight="14.25" customHeight="1"/>
  <cols>
    <col min="1" max="1" width="18.8515625" style="156" customWidth="1"/>
    <col min="2" max="2" width="21.140625" style="156" customWidth="1"/>
    <col min="3" max="3" width="28.28125" style="156" customWidth="1"/>
    <col min="4" max="4" width="15.140625" style="156" bestFit="1" customWidth="1"/>
    <col min="5" max="5" width="18.7109375" style="156" customWidth="1"/>
    <col min="6" max="6" width="14.28125" style="156" customWidth="1"/>
    <col min="7" max="7" width="20.421875" style="156" customWidth="1"/>
    <col min="8" max="8" width="14.00390625" style="121" customWidth="1"/>
    <col min="9" max="9" width="13.8515625" style="121" customWidth="1"/>
    <col min="10" max="10" width="14.57421875" style="121" customWidth="1"/>
    <col min="11" max="12" width="12.140625" style="121" customWidth="1"/>
    <col min="13" max="13" width="13.8515625" style="121" customWidth="1"/>
    <col min="14" max="24" width="12.140625" style="121" customWidth="1"/>
    <col min="25" max="25" width="9.140625" style="82" customWidth="1"/>
    <col min="26" max="16384" width="9.140625" style="82" bestFit="1" customWidth="1"/>
  </cols>
  <sheetData>
    <row r="1" ht="12" customHeight="1">
      <c r="X1" s="207" t="s">
        <v>175</v>
      </c>
    </row>
    <row r="2" spans="1:24" ht="39" customHeight="1">
      <c r="A2" s="161" t="s">
        <v>176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18" customHeight="1">
      <c r="A3" s="163" t="str">
        <f>'财务收支预算总表01-1'!A3</f>
        <v>单位名称：大姚县交通运输局</v>
      </c>
      <c r="H3" s="82"/>
      <c r="I3" s="82"/>
      <c r="J3" s="82"/>
      <c r="K3" s="82"/>
      <c r="L3" s="82"/>
      <c r="M3" s="82"/>
      <c r="N3" s="82"/>
      <c r="O3" s="82"/>
      <c r="P3" s="82"/>
      <c r="Q3" s="82"/>
      <c r="X3" s="88" t="s">
        <v>3</v>
      </c>
    </row>
    <row r="4" spans="1:24" ht="13.5">
      <c r="A4" s="202" t="s">
        <v>177</v>
      </c>
      <c r="B4" s="202" t="s">
        <v>178</v>
      </c>
      <c r="C4" s="202" t="s">
        <v>179</v>
      </c>
      <c r="D4" s="202" t="s">
        <v>180</v>
      </c>
      <c r="E4" s="202" t="s">
        <v>181</v>
      </c>
      <c r="F4" s="202" t="s">
        <v>182</v>
      </c>
      <c r="G4" s="202" t="s">
        <v>183</v>
      </c>
      <c r="H4" s="110" t="s">
        <v>184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13.5">
      <c r="A5" s="202"/>
      <c r="B5" s="202"/>
      <c r="C5" s="202"/>
      <c r="D5" s="202"/>
      <c r="E5" s="202"/>
      <c r="F5" s="202"/>
      <c r="G5" s="202"/>
      <c r="H5" s="110" t="s">
        <v>185</v>
      </c>
      <c r="I5" s="110" t="s">
        <v>186</v>
      </c>
      <c r="J5" s="110"/>
      <c r="K5" s="110"/>
      <c r="L5" s="110"/>
      <c r="M5" s="110"/>
      <c r="N5" s="110"/>
      <c r="O5" s="111" t="s">
        <v>187</v>
      </c>
      <c r="P5" s="111"/>
      <c r="Q5" s="111"/>
      <c r="R5" s="110" t="s">
        <v>61</v>
      </c>
      <c r="S5" s="110" t="s">
        <v>62</v>
      </c>
      <c r="T5" s="110"/>
      <c r="U5" s="110"/>
      <c r="V5" s="110"/>
      <c r="W5" s="110"/>
      <c r="X5" s="110"/>
    </row>
    <row r="6" spans="1:24" ht="13.5" customHeight="1">
      <c r="A6" s="202"/>
      <c r="B6" s="202"/>
      <c r="C6" s="202"/>
      <c r="D6" s="202"/>
      <c r="E6" s="202"/>
      <c r="F6" s="202"/>
      <c r="G6" s="202"/>
      <c r="H6" s="110"/>
      <c r="I6" s="110" t="s">
        <v>188</v>
      </c>
      <c r="J6" s="110"/>
      <c r="K6" s="110" t="s">
        <v>189</v>
      </c>
      <c r="L6" s="110" t="s">
        <v>190</v>
      </c>
      <c r="M6" s="110" t="s">
        <v>191</v>
      </c>
      <c r="N6" s="110" t="s">
        <v>192</v>
      </c>
      <c r="O6" s="204" t="s">
        <v>58</v>
      </c>
      <c r="P6" s="204" t="s">
        <v>59</v>
      </c>
      <c r="Q6" s="204" t="s">
        <v>60</v>
      </c>
      <c r="R6" s="110"/>
      <c r="S6" s="110" t="s">
        <v>57</v>
      </c>
      <c r="T6" s="110" t="s">
        <v>63</v>
      </c>
      <c r="U6" s="110" t="s">
        <v>64</v>
      </c>
      <c r="V6" s="110" t="s">
        <v>65</v>
      </c>
      <c r="W6" s="110" t="s">
        <v>66</v>
      </c>
      <c r="X6" s="110" t="s">
        <v>67</v>
      </c>
    </row>
    <row r="7" spans="1:24" ht="27">
      <c r="A7" s="202"/>
      <c r="B7" s="202"/>
      <c r="C7" s="202"/>
      <c r="D7" s="202"/>
      <c r="E7" s="202"/>
      <c r="F7" s="202"/>
      <c r="G7" s="202"/>
      <c r="H7" s="110"/>
      <c r="I7" s="110" t="s">
        <v>57</v>
      </c>
      <c r="J7" s="110" t="s">
        <v>193</v>
      </c>
      <c r="K7" s="110"/>
      <c r="L7" s="110"/>
      <c r="M7" s="110"/>
      <c r="N7" s="110"/>
      <c r="O7" s="205"/>
      <c r="P7" s="205"/>
      <c r="Q7" s="205"/>
      <c r="R7" s="110"/>
      <c r="S7" s="110"/>
      <c r="T7" s="110"/>
      <c r="U7" s="110"/>
      <c r="V7" s="110"/>
      <c r="W7" s="110"/>
      <c r="X7" s="110"/>
    </row>
    <row r="8" spans="1:24" ht="13.5" customHeight="1">
      <c r="A8" s="169" t="s">
        <v>159</v>
      </c>
      <c r="B8" s="169" t="s">
        <v>160</v>
      </c>
      <c r="C8" s="169" t="s">
        <v>161</v>
      </c>
      <c r="D8" s="169" t="s">
        <v>162</v>
      </c>
      <c r="E8" s="169" t="s">
        <v>163</v>
      </c>
      <c r="F8" s="169" t="s">
        <v>164</v>
      </c>
      <c r="G8" s="169" t="s">
        <v>165</v>
      </c>
      <c r="H8" s="169" t="s">
        <v>194</v>
      </c>
      <c r="I8" s="169" t="s">
        <v>195</v>
      </c>
      <c r="J8" s="169" t="s">
        <v>196</v>
      </c>
      <c r="K8" s="169" t="s">
        <v>197</v>
      </c>
      <c r="L8" s="169" t="s">
        <v>198</v>
      </c>
      <c r="M8" s="169" t="s">
        <v>199</v>
      </c>
      <c r="N8" s="169" t="s">
        <v>200</v>
      </c>
      <c r="O8" s="169" t="s">
        <v>201</v>
      </c>
      <c r="P8" s="169" t="s">
        <v>202</v>
      </c>
      <c r="Q8" s="169" t="s">
        <v>203</v>
      </c>
      <c r="R8" s="169" t="s">
        <v>204</v>
      </c>
      <c r="S8" s="169" t="s">
        <v>205</v>
      </c>
      <c r="T8" s="169" t="s">
        <v>206</v>
      </c>
      <c r="U8" s="169" t="s">
        <v>207</v>
      </c>
      <c r="V8" s="169" t="s">
        <v>208</v>
      </c>
      <c r="W8" s="169" t="s">
        <v>209</v>
      </c>
      <c r="X8" s="169" t="s">
        <v>210</v>
      </c>
    </row>
    <row r="9" spans="1:24" ht="18" customHeight="1">
      <c r="A9" s="117" t="s">
        <v>211</v>
      </c>
      <c r="B9" s="183" t="s">
        <v>212</v>
      </c>
      <c r="C9" s="183" t="s">
        <v>213</v>
      </c>
      <c r="D9" s="183" t="s">
        <v>109</v>
      </c>
      <c r="E9" s="183" t="s">
        <v>214</v>
      </c>
      <c r="F9" s="183" t="s">
        <v>215</v>
      </c>
      <c r="G9" s="183" t="s">
        <v>216</v>
      </c>
      <c r="H9" s="26">
        <v>518652</v>
      </c>
      <c r="I9" s="26">
        <v>518652</v>
      </c>
      <c r="J9" s="203"/>
      <c r="K9" s="203"/>
      <c r="L9" s="203"/>
      <c r="M9" s="26">
        <v>518652</v>
      </c>
      <c r="N9" s="203"/>
      <c r="O9" s="203"/>
      <c r="P9" s="203"/>
      <c r="Q9" s="203"/>
      <c r="R9" s="203"/>
      <c r="S9" s="203">
        <f>T9+U9+V9+W9+X9</f>
        <v>0</v>
      </c>
      <c r="T9" s="203">
        <f>SUM(T334)</f>
        <v>0</v>
      </c>
      <c r="U9" s="203"/>
      <c r="V9" s="203"/>
      <c r="W9" s="203"/>
      <c r="X9" s="203"/>
    </row>
    <row r="10" spans="1:24" ht="18" customHeight="1">
      <c r="A10" s="117" t="s">
        <v>211</v>
      </c>
      <c r="B10" s="183" t="s">
        <v>217</v>
      </c>
      <c r="C10" s="183" t="s">
        <v>218</v>
      </c>
      <c r="D10" s="183" t="s">
        <v>109</v>
      </c>
      <c r="E10" s="183" t="s">
        <v>214</v>
      </c>
      <c r="F10" s="183" t="s">
        <v>219</v>
      </c>
      <c r="G10" s="183" t="s">
        <v>220</v>
      </c>
      <c r="H10" s="26">
        <v>111000</v>
      </c>
      <c r="I10" s="26">
        <v>111000</v>
      </c>
      <c r="J10" s="203"/>
      <c r="K10" s="206"/>
      <c r="L10" s="206"/>
      <c r="M10" s="26">
        <v>111000</v>
      </c>
      <c r="N10" s="206"/>
      <c r="O10" s="206"/>
      <c r="P10" s="206"/>
      <c r="Q10" s="206"/>
      <c r="R10" s="206"/>
      <c r="S10" s="203">
        <f aca="true" t="shared" si="0" ref="S10:S39">T10+U10+V10+W10+X10</f>
        <v>0</v>
      </c>
      <c r="T10" s="206"/>
      <c r="U10" s="206"/>
      <c r="V10" s="206"/>
      <c r="W10" s="206"/>
      <c r="X10" s="206"/>
    </row>
    <row r="11" spans="1:24" ht="18" customHeight="1">
      <c r="A11" s="117" t="s">
        <v>211</v>
      </c>
      <c r="B11" s="183" t="s">
        <v>221</v>
      </c>
      <c r="C11" s="183" t="s">
        <v>222</v>
      </c>
      <c r="D11" s="183" t="s">
        <v>109</v>
      </c>
      <c r="E11" s="183" t="s">
        <v>214</v>
      </c>
      <c r="F11" s="183" t="s">
        <v>223</v>
      </c>
      <c r="G11" s="183" t="s">
        <v>224</v>
      </c>
      <c r="H11" s="26">
        <v>229320</v>
      </c>
      <c r="I11" s="26">
        <v>229320</v>
      </c>
      <c r="J11" s="203"/>
      <c r="K11" s="206"/>
      <c r="L11" s="206"/>
      <c r="M11" s="26">
        <v>229320</v>
      </c>
      <c r="N11" s="206"/>
      <c r="O11" s="206"/>
      <c r="P11" s="206"/>
      <c r="Q11" s="206"/>
      <c r="R11" s="206"/>
      <c r="S11" s="203">
        <f t="shared" si="0"/>
        <v>0</v>
      </c>
      <c r="T11" s="206"/>
      <c r="U11" s="206"/>
      <c r="V11" s="206"/>
      <c r="W11" s="206"/>
      <c r="X11" s="206"/>
    </row>
    <row r="12" spans="1:24" ht="18" customHeight="1">
      <c r="A12" s="117" t="s">
        <v>211</v>
      </c>
      <c r="B12" s="183" t="s">
        <v>225</v>
      </c>
      <c r="C12" s="183" t="s">
        <v>226</v>
      </c>
      <c r="D12" s="183" t="s">
        <v>109</v>
      </c>
      <c r="E12" s="183" t="s">
        <v>214</v>
      </c>
      <c r="F12" s="183" t="s">
        <v>223</v>
      </c>
      <c r="G12" s="183" t="s">
        <v>224</v>
      </c>
      <c r="H12" s="26">
        <v>43221</v>
      </c>
      <c r="I12" s="26">
        <v>43221</v>
      </c>
      <c r="J12" s="203"/>
      <c r="K12" s="206"/>
      <c r="L12" s="206"/>
      <c r="M12" s="26">
        <v>43221</v>
      </c>
      <c r="N12" s="206"/>
      <c r="O12" s="206"/>
      <c r="P12" s="206"/>
      <c r="Q12" s="206"/>
      <c r="R12" s="206"/>
      <c r="S12" s="203">
        <f t="shared" si="0"/>
        <v>0</v>
      </c>
      <c r="T12" s="206"/>
      <c r="U12" s="206"/>
      <c r="V12" s="206"/>
      <c r="W12" s="206"/>
      <c r="X12" s="206"/>
    </row>
    <row r="13" spans="1:24" ht="18" customHeight="1">
      <c r="A13" s="117" t="s">
        <v>211</v>
      </c>
      <c r="B13" s="183" t="s">
        <v>227</v>
      </c>
      <c r="C13" s="183" t="s">
        <v>228</v>
      </c>
      <c r="D13" s="183" t="s">
        <v>109</v>
      </c>
      <c r="E13" s="183" t="s">
        <v>214</v>
      </c>
      <c r="F13" s="183" t="s">
        <v>223</v>
      </c>
      <c r="G13" s="183" t="s">
        <v>224</v>
      </c>
      <c r="H13" s="26">
        <v>114660</v>
      </c>
      <c r="I13" s="26">
        <v>114660</v>
      </c>
      <c r="J13" s="203"/>
      <c r="K13" s="206"/>
      <c r="L13" s="206"/>
      <c r="M13" s="26">
        <v>114660</v>
      </c>
      <c r="N13" s="206"/>
      <c r="O13" s="206"/>
      <c r="P13" s="206"/>
      <c r="Q13" s="206"/>
      <c r="R13" s="206"/>
      <c r="S13" s="203">
        <f t="shared" si="0"/>
        <v>0</v>
      </c>
      <c r="T13" s="206"/>
      <c r="U13" s="206"/>
      <c r="V13" s="206"/>
      <c r="W13" s="206"/>
      <c r="X13" s="206"/>
    </row>
    <row r="14" spans="1:24" ht="18" customHeight="1">
      <c r="A14" s="117" t="s">
        <v>211</v>
      </c>
      <c r="B14" s="183" t="s">
        <v>229</v>
      </c>
      <c r="C14" s="183" t="s">
        <v>230</v>
      </c>
      <c r="D14" s="183" t="s">
        <v>109</v>
      </c>
      <c r="E14" s="183" t="s">
        <v>214</v>
      </c>
      <c r="F14" s="183" t="s">
        <v>231</v>
      </c>
      <c r="G14" s="183" t="s">
        <v>232</v>
      </c>
      <c r="H14" s="26">
        <v>681552</v>
      </c>
      <c r="I14" s="26">
        <v>681552</v>
      </c>
      <c r="J14" s="203"/>
      <c r="K14" s="206"/>
      <c r="L14" s="206"/>
      <c r="M14" s="26">
        <v>681552</v>
      </c>
      <c r="N14" s="206"/>
      <c r="O14" s="206"/>
      <c r="P14" s="206"/>
      <c r="Q14" s="206"/>
      <c r="R14" s="206"/>
      <c r="S14" s="203">
        <f t="shared" si="0"/>
        <v>0</v>
      </c>
      <c r="T14" s="206"/>
      <c r="U14" s="206"/>
      <c r="V14" s="206"/>
      <c r="W14" s="206"/>
      <c r="X14" s="206"/>
    </row>
    <row r="15" spans="1:24" ht="18" customHeight="1">
      <c r="A15" s="117" t="s">
        <v>211</v>
      </c>
      <c r="B15" s="183" t="s">
        <v>233</v>
      </c>
      <c r="C15" s="183" t="s">
        <v>234</v>
      </c>
      <c r="D15" s="183" t="s">
        <v>109</v>
      </c>
      <c r="E15" s="183" t="s">
        <v>214</v>
      </c>
      <c r="F15" s="183" t="s">
        <v>215</v>
      </c>
      <c r="G15" s="183" t="s">
        <v>216</v>
      </c>
      <c r="H15" s="26">
        <v>491100</v>
      </c>
      <c r="I15" s="26">
        <v>491100</v>
      </c>
      <c r="J15" s="203"/>
      <c r="K15" s="206"/>
      <c r="L15" s="206"/>
      <c r="M15" s="26">
        <v>491100</v>
      </c>
      <c r="N15" s="206"/>
      <c r="O15" s="206"/>
      <c r="P15" s="206"/>
      <c r="Q15" s="206"/>
      <c r="R15" s="206"/>
      <c r="S15" s="203">
        <f t="shared" si="0"/>
        <v>0</v>
      </c>
      <c r="T15" s="206"/>
      <c r="U15" s="206"/>
      <c r="V15" s="206"/>
      <c r="W15" s="206"/>
      <c r="X15" s="206"/>
    </row>
    <row r="16" spans="1:24" ht="18" customHeight="1">
      <c r="A16" s="117" t="s">
        <v>211</v>
      </c>
      <c r="B16" s="183" t="s">
        <v>235</v>
      </c>
      <c r="C16" s="183" t="s">
        <v>236</v>
      </c>
      <c r="D16" s="183" t="s">
        <v>109</v>
      </c>
      <c r="E16" s="183" t="s">
        <v>214</v>
      </c>
      <c r="F16" s="183" t="s">
        <v>237</v>
      </c>
      <c r="G16" s="183" t="s">
        <v>238</v>
      </c>
      <c r="H16" s="26">
        <v>172080</v>
      </c>
      <c r="I16" s="26">
        <v>172080</v>
      </c>
      <c r="J16" s="206"/>
      <c r="K16" s="206"/>
      <c r="L16" s="206"/>
      <c r="M16" s="26">
        <v>172080</v>
      </c>
      <c r="N16" s="206"/>
      <c r="O16" s="206"/>
      <c r="P16" s="206"/>
      <c r="Q16" s="206"/>
      <c r="R16" s="206"/>
      <c r="S16" s="203">
        <f t="shared" si="0"/>
        <v>0</v>
      </c>
      <c r="T16" s="206"/>
      <c r="U16" s="206"/>
      <c r="V16" s="206"/>
      <c r="W16" s="206"/>
      <c r="X16" s="206"/>
    </row>
    <row r="17" spans="1:24" ht="18" customHeight="1">
      <c r="A17" s="117" t="s">
        <v>211</v>
      </c>
      <c r="B17" s="183" t="s">
        <v>235</v>
      </c>
      <c r="C17" s="183" t="s">
        <v>236</v>
      </c>
      <c r="D17" s="183" t="s">
        <v>109</v>
      </c>
      <c r="E17" s="183" t="s">
        <v>214</v>
      </c>
      <c r="F17" s="183" t="s">
        <v>237</v>
      </c>
      <c r="G17" s="183" t="s">
        <v>238</v>
      </c>
      <c r="H17" s="26">
        <v>308448</v>
      </c>
      <c r="I17" s="26">
        <v>308448</v>
      </c>
      <c r="J17" s="206"/>
      <c r="K17" s="206"/>
      <c r="L17" s="206"/>
      <c r="M17" s="26">
        <v>308448</v>
      </c>
      <c r="N17" s="206"/>
      <c r="O17" s="206"/>
      <c r="P17" s="206"/>
      <c r="Q17" s="206"/>
      <c r="R17" s="206"/>
      <c r="S17" s="203">
        <f t="shared" si="0"/>
        <v>0</v>
      </c>
      <c r="T17" s="206"/>
      <c r="U17" s="206"/>
      <c r="V17" s="206"/>
      <c r="W17" s="206"/>
      <c r="X17" s="206"/>
    </row>
    <row r="18" spans="1:24" ht="18" customHeight="1">
      <c r="A18" s="117" t="s">
        <v>211</v>
      </c>
      <c r="B18" s="183" t="s">
        <v>239</v>
      </c>
      <c r="C18" s="183" t="s">
        <v>240</v>
      </c>
      <c r="D18" s="183" t="s">
        <v>109</v>
      </c>
      <c r="E18" s="183" t="s">
        <v>214</v>
      </c>
      <c r="F18" s="183" t="s">
        <v>237</v>
      </c>
      <c r="G18" s="183" t="s">
        <v>238</v>
      </c>
      <c r="H18" s="26">
        <v>234000</v>
      </c>
      <c r="I18" s="26">
        <v>234000</v>
      </c>
      <c r="J18" s="206"/>
      <c r="K18" s="206"/>
      <c r="L18" s="206"/>
      <c r="M18" s="26">
        <v>234000</v>
      </c>
      <c r="N18" s="206"/>
      <c r="O18" s="206"/>
      <c r="P18" s="206"/>
      <c r="Q18" s="206"/>
      <c r="R18" s="206"/>
      <c r="S18" s="203">
        <f t="shared" si="0"/>
        <v>0</v>
      </c>
      <c r="T18" s="206"/>
      <c r="U18" s="206"/>
      <c r="V18" s="206"/>
      <c r="W18" s="206"/>
      <c r="X18" s="206"/>
    </row>
    <row r="19" spans="1:24" ht="18" customHeight="1">
      <c r="A19" s="117" t="s">
        <v>211</v>
      </c>
      <c r="B19" s="183" t="s">
        <v>241</v>
      </c>
      <c r="C19" s="183" t="s">
        <v>242</v>
      </c>
      <c r="D19" s="183" t="s">
        <v>109</v>
      </c>
      <c r="E19" s="183" t="s">
        <v>214</v>
      </c>
      <c r="F19" s="183" t="s">
        <v>231</v>
      </c>
      <c r="G19" s="183" t="s">
        <v>232</v>
      </c>
      <c r="H19" s="26">
        <v>65700</v>
      </c>
      <c r="I19" s="26">
        <v>65700</v>
      </c>
      <c r="J19" s="206"/>
      <c r="K19" s="206"/>
      <c r="L19" s="206"/>
      <c r="M19" s="26">
        <v>65700</v>
      </c>
      <c r="N19" s="206"/>
      <c r="O19" s="206"/>
      <c r="P19" s="206"/>
      <c r="Q19" s="206"/>
      <c r="R19" s="206"/>
      <c r="S19" s="203">
        <f t="shared" si="0"/>
        <v>0</v>
      </c>
      <c r="T19" s="206"/>
      <c r="U19" s="206"/>
      <c r="V19" s="206"/>
      <c r="W19" s="206"/>
      <c r="X19" s="206"/>
    </row>
    <row r="20" spans="1:24" ht="18" customHeight="1">
      <c r="A20" s="117" t="s">
        <v>211</v>
      </c>
      <c r="B20" s="183" t="s">
        <v>243</v>
      </c>
      <c r="C20" s="183" t="s">
        <v>244</v>
      </c>
      <c r="D20" s="183" t="s">
        <v>109</v>
      </c>
      <c r="E20" s="183" t="s">
        <v>214</v>
      </c>
      <c r="F20" s="183" t="s">
        <v>237</v>
      </c>
      <c r="G20" s="183" t="s">
        <v>238</v>
      </c>
      <c r="H20" s="26">
        <v>40925</v>
      </c>
      <c r="I20" s="26">
        <v>40925</v>
      </c>
      <c r="J20" s="206"/>
      <c r="K20" s="206"/>
      <c r="L20" s="206"/>
      <c r="M20" s="26">
        <v>40925</v>
      </c>
      <c r="N20" s="206"/>
      <c r="O20" s="206"/>
      <c r="P20" s="206"/>
      <c r="Q20" s="206"/>
      <c r="R20" s="206"/>
      <c r="S20" s="203">
        <f t="shared" si="0"/>
        <v>0</v>
      </c>
      <c r="T20" s="206"/>
      <c r="U20" s="206"/>
      <c r="V20" s="206"/>
      <c r="W20" s="206"/>
      <c r="X20" s="206"/>
    </row>
    <row r="21" spans="1:24" ht="24" customHeight="1">
      <c r="A21" s="117" t="s">
        <v>211</v>
      </c>
      <c r="B21" s="183" t="s">
        <v>245</v>
      </c>
      <c r="C21" s="183" t="s">
        <v>246</v>
      </c>
      <c r="D21" s="183" t="s">
        <v>87</v>
      </c>
      <c r="E21" s="183" t="s">
        <v>247</v>
      </c>
      <c r="F21" s="183" t="s">
        <v>248</v>
      </c>
      <c r="G21" s="183" t="s">
        <v>246</v>
      </c>
      <c r="H21" s="26">
        <v>423376</v>
      </c>
      <c r="I21" s="26">
        <v>423376</v>
      </c>
      <c r="J21" s="206"/>
      <c r="K21" s="206"/>
      <c r="L21" s="206"/>
      <c r="M21" s="26">
        <v>423376</v>
      </c>
      <c r="N21" s="206"/>
      <c r="O21" s="206"/>
      <c r="P21" s="206"/>
      <c r="Q21" s="206"/>
      <c r="R21" s="206"/>
      <c r="S21" s="203">
        <f t="shared" si="0"/>
        <v>0</v>
      </c>
      <c r="T21" s="206"/>
      <c r="U21" s="206"/>
      <c r="V21" s="206"/>
      <c r="W21" s="206"/>
      <c r="X21" s="206"/>
    </row>
    <row r="22" spans="1:24" ht="18" customHeight="1">
      <c r="A22" s="117" t="s">
        <v>211</v>
      </c>
      <c r="B22" s="183" t="s">
        <v>249</v>
      </c>
      <c r="C22" s="183" t="s">
        <v>250</v>
      </c>
      <c r="D22" s="183" t="s">
        <v>97</v>
      </c>
      <c r="E22" s="183" t="s">
        <v>251</v>
      </c>
      <c r="F22" s="183" t="s">
        <v>252</v>
      </c>
      <c r="G22" s="183" t="s">
        <v>253</v>
      </c>
      <c r="H22" s="26">
        <v>75108</v>
      </c>
      <c r="I22" s="26">
        <v>75108</v>
      </c>
      <c r="J22" s="206"/>
      <c r="K22" s="206"/>
      <c r="L22" s="206"/>
      <c r="M22" s="26">
        <v>75108</v>
      </c>
      <c r="N22" s="206"/>
      <c r="O22" s="206"/>
      <c r="P22" s="206"/>
      <c r="Q22" s="206"/>
      <c r="R22" s="206"/>
      <c r="S22" s="203">
        <f t="shared" si="0"/>
        <v>0</v>
      </c>
      <c r="T22" s="206"/>
      <c r="U22" s="206"/>
      <c r="V22" s="206"/>
      <c r="W22" s="206"/>
      <c r="X22" s="206"/>
    </row>
    <row r="23" spans="1:24" ht="18" customHeight="1">
      <c r="A23" s="117" t="s">
        <v>211</v>
      </c>
      <c r="B23" s="183" t="s">
        <v>249</v>
      </c>
      <c r="C23" s="183" t="s">
        <v>250</v>
      </c>
      <c r="D23" s="183" t="s">
        <v>99</v>
      </c>
      <c r="E23" s="183" t="s">
        <v>254</v>
      </c>
      <c r="F23" s="183" t="s">
        <v>252</v>
      </c>
      <c r="G23" s="183" t="s">
        <v>253</v>
      </c>
      <c r="H23" s="26">
        <v>73322</v>
      </c>
      <c r="I23" s="26">
        <v>73322</v>
      </c>
      <c r="J23" s="206"/>
      <c r="K23" s="206"/>
      <c r="L23" s="206"/>
      <c r="M23" s="26">
        <v>73322</v>
      </c>
      <c r="N23" s="206"/>
      <c r="O23" s="206"/>
      <c r="P23" s="206"/>
      <c r="Q23" s="206"/>
      <c r="R23" s="206"/>
      <c r="S23" s="203">
        <f t="shared" si="0"/>
        <v>0</v>
      </c>
      <c r="T23" s="206"/>
      <c r="U23" s="206"/>
      <c r="V23" s="206"/>
      <c r="W23" s="206"/>
      <c r="X23" s="206"/>
    </row>
    <row r="24" spans="1:24" ht="18" customHeight="1">
      <c r="A24" s="117" t="s">
        <v>211</v>
      </c>
      <c r="B24" s="183" t="s">
        <v>249</v>
      </c>
      <c r="C24" s="183" t="s">
        <v>250</v>
      </c>
      <c r="D24" s="183" t="s">
        <v>101</v>
      </c>
      <c r="E24" s="183" t="s">
        <v>255</v>
      </c>
      <c r="F24" s="183" t="s">
        <v>256</v>
      </c>
      <c r="G24" s="183" t="s">
        <v>257</v>
      </c>
      <c r="H24" s="26">
        <v>124266</v>
      </c>
      <c r="I24" s="26">
        <v>124266</v>
      </c>
      <c r="J24" s="206"/>
      <c r="K24" s="206"/>
      <c r="L24" s="206"/>
      <c r="M24" s="26">
        <v>124266</v>
      </c>
      <c r="N24" s="206"/>
      <c r="O24" s="206"/>
      <c r="P24" s="206"/>
      <c r="Q24" s="206"/>
      <c r="R24" s="206"/>
      <c r="S24" s="203">
        <f t="shared" si="0"/>
        <v>0</v>
      </c>
      <c r="T24" s="206"/>
      <c r="U24" s="206"/>
      <c r="V24" s="206"/>
      <c r="W24" s="206"/>
      <c r="X24" s="206"/>
    </row>
    <row r="25" spans="1:24" ht="24" customHeight="1">
      <c r="A25" s="117" t="s">
        <v>211</v>
      </c>
      <c r="B25" s="183" t="s">
        <v>249</v>
      </c>
      <c r="C25" s="183" t="s">
        <v>250</v>
      </c>
      <c r="D25" s="183" t="s">
        <v>103</v>
      </c>
      <c r="E25" s="183" t="s">
        <v>258</v>
      </c>
      <c r="F25" s="183" t="s">
        <v>259</v>
      </c>
      <c r="G25" s="183" t="s">
        <v>260</v>
      </c>
      <c r="H25" s="26">
        <v>12690</v>
      </c>
      <c r="I25" s="26">
        <v>12690</v>
      </c>
      <c r="J25" s="206"/>
      <c r="K25" s="206"/>
      <c r="L25" s="206"/>
      <c r="M25" s="26">
        <v>12690</v>
      </c>
      <c r="N25" s="206"/>
      <c r="O25" s="206"/>
      <c r="P25" s="206"/>
      <c r="Q25" s="206"/>
      <c r="R25" s="206"/>
      <c r="S25" s="203">
        <f t="shared" si="0"/>
        <v>0</v>
      </c>
      <c r="T25" s="206"/>
      <c r="U25" s="206"/>
      <c r="V25" s="206"/>
      <c r="W25" s="206"/>
      <c r="X25" s="206"/>
    </row>
    <row r="26" spans="1:24" ht="24.75" customHeight="1">
      <c r="A26" s="117" t="s">
        <v>211</v>
      </c>
      <c r="B26" s="183" t="s">
        <v>249</v>
      </c>
      <c r="C26" s="183" t="s">
        <v>250</v>
      </c>
      <c r="D26" s="183" t="s">
        <v>103</v>
      </c>
      <c r="E26" s="183" t="s">
        <v>258</v>
      </c>
      <c r="F26" s="183" t="s">
        <v>259</v>
      </c>
      <c r="G26" s="183" t="s">
        <v>260</v>
      </c>
      <c r="H26" s="26">
        <v>6110</v>
      </c>
      <c r="I26" s="26">
        <v>6110</v>
      </c>
      <c r="J26" s="206"/>
      <c r="K26" s="206"/>
      <c r="L26" s="206"/>
      <c r="M26" s="26">
        <v>6110</v>
      </c>
      <c r="N26" s="206"/>
      <c r="O26" s="206"/>
      <c r="P26" s="206"/>
      <c r="Q26" s="206"/>
      <c r="R26" s="206"/>
      <c r="S26" s="203">
        <f t="shared" si="0"/>
        <v>0</v>
      </c>
      <c r="T26" s="206"/>
      <c r="U26" s="206"/>
      <c r="V26" s="206"/>
      <c r="W26" s="206"/>
      <c r="X26" s="206"/>
    </row>
    <row r="27" spans="1:24" ht="18" customHeight="1">
      <c r="A27" s="117" t="s">
        <v>211</v>
      </c>
      <c r="B27" s="183" t="s">
        <v>261</v>
      </c>
      <c r="C27" s="183" t="s">
        <v>262</v>
      </c>
      <c r="D27" s="183" t="s">
        <v>109</v>
      </c>
      <c r="E27" s="183" t="s">
        <v>214</v>
      </c>
      <c r="F27" s="183" t="s">
        <v>259</v>
      </c>
      <c r="G27" s="183" t="s">
        <v>260</v>
      </c>
      <c r="H27" s="26">
        <v>13231</v>
      </c>
      <c r="I27" s="26">
        <v>13231</v>
      </c>
      <c r="J27" s="206"/>
      <c r="K27" s="206"/>
      <c r="L27" s="206"/>
      <c r="M27" s="26">
        <v>13231</v>
      </c>
      <c r="N27" s="206"/>
      <c r="O27" s="206"/>
      <c r="P27" s="206"/>
      <c r="Q27" s="206"/>
      <c r="R27" s="206"/>
      <c r="S27" s="203">
        <f t="shared" si="0"/>
        <v>0</v>
      </c>
      <c r="T27" s="206"/>
      <c r="U27" s="206"/>
      <c r="V27" s="206"/>
      <c r="W27" s="206"/>
      <c r="X27" s="206"/>
    </row>
    <row r="28" spans="1:24" ht="18" customHeight="1">
      <c r="A28" s="117" t="s">
        <v>211</v>
      </c>
      <c r="B28" s="183" t="s">
        <v>263</v>
      </c>
      <c r="C28" s="183" t="s">
        <v>264</v>
      </c>
      <c r="D28" s="183" t="s">
        <v>109</v>
      </c>
      <c r="E28" s="183" t="s">
        <v>214</v>
      </c>
      <c r="F28" s="183" t="s">
        <v>259</v>
      </c>
      <c r="G28" s="183" t="s">
        <v>260</v>
      </c>
      <c r="H28" s="26">
        <v>7548</v>
      </c>
      <c r="I28" s="26">
        <v>7548</v>
      </c>
      <c r="J28" s="206"/>
      <c r="K28" s="206"/>
      <c r="L28" s="206"/>
      <c r="M28" s="26">
        <v>7548</v>
      </c>
      <c r="N28" s="206"/>
      <c r="O28" s="206"/>
      <c r="P28" s="206"/>
      <c r="Q28" s="206"/>
      <c r="R28" s="206"/>
      <c r="S28" s="203">
        <f t="shared" si="0"/>
        <v>0</v>
      </c>
      <c r="T28" s="206"/>
      <c r="U28" s="206"/>
      <c r="V28" s="206"/>
      <c r="W28" s="206"/>
      <c r="X28" s="206"/>
    </row>
    <row r="29" spans="1:24" ht="18" customHeight="1">
      <c r="A29" s="117" t="s">
        <v>211</v>
      </c>
      <c r="B29" s="183" t="s">
        <v>265</v>
      </c>
      <c r="C29" s="183" t="s">
        <v>266</v>
      </c>
      <c r="D29" s="183" t="s">
        <v>117</v>
      </c>
      <c r="E29" s="183" t="s">
        <v>266</v>
      </c>
      <c r="F29" s="183" t="s">
        <v>267</v>
      </c>
      <c r="G29" s="183" t="s">
        <v>266</v>
      </c>
      <c r="H29" s="26">
        <v>303211</v>
      </c>
      <c r="I29" s="26">
        <v>303211</v>
      </c>
      <c r="J29" s="206"/>
      <c r="K29" s="206"/>
      <c r="L29" s="206"/>
      <c r="M29" s="26">
        <v>303211</v>
      </c>
      <c r="N29" s="206"/>
      <c r="O29" s="206"/>
      <c r="P29" s="206"/>
      <c r="Q29" s="206"/>
      <c r="R29" s="206"/>
      <c r="S29" s="203">
        <f t="shared" si="0"/>
        <v>0</v>
      </c>
      <c r="T29" s="206"/>
      <c r="U29" s="206"/>
      <c r="V29" s="206"/>
      <c r="W29" s="206"/>
      <c r="X29" s="206"/>
    </row>
    <row r="30" spans="1:24" ht="18" customHeight="1">
      <c r="A30" s="117" t="s">
        <v>211</v>
      </c>
      <c r="B30" s="183" t="s">
        <v>268</v>
      </c>
      <c r="C30" s="183" t="s">
        <v>269</v>
      </c>
      <c r="D30" s="183" t="s">
        <v>85</v>
      </c>
      <c r="E30" s="183" t="s">
        <v>270</v>
      </c>
      <c r="F30" s="183" t="s">
        <v>271</v>
      </c>
      <c r="G30" s="183" t="s">
        <v>272</v>
      </c>
      <c r="H30" s="26">
        <v>321168</v>
      </c>
      <c r="I30" s="26">
        <v>321168</v>
      </c>
      <c r="J30" s="206"/>
      <c r="K30" s="206"/>
      <c r="L30" s="206"/>
      <c r="M30" s="26">
        <v>321168</v>
      </c>
      <c r="N30" s="206"/>
      <c r="O30" s="206"/>
      <c r="P30" s="206"/>
      <c r="Q30" s="206"/>
      <c r="R30" s="206"/>
      <c r="S30" s="203">
        <f t="shared" si="0"/>
        <v>0</v>
      </c>
      <c r="T30" s="206"/>
      <c r="U30" s="206"/>
      <c r="V30" s="206"/>
      <c r="W30" s="206"/>
      <c r="X30" s="206"/>
    </row>
    <row r="31" spans="1:24" ht="18" customHeight="1">
      <c r="A31" s="117" t="s">
        <v>211</v>
      </c>
      <c r="B31" s="183" t="s">
        <v>273</v>
      </c>
      <c r="C31" s="183" t="s">
        <v>274</v>
      </c>
      <c r="D31" s="183" t="s">
        <v>109</v>
      </c>
      <c r="E31" s="183" t="s">
        <v>214</v>
      </c>
      <c r="F31" s="183" t="s">
        <v>275</v>
      </c>
      <c r="G31" s="183" t="s">
        <v>276</v>
      </c>
      <c r="H31" s="26">
        <v>25859</v>
      </c>
      <c r="I31" s="26">
        <v>25859</v>
      </c>
      <c r="J31" s="206"/>
      <c r="K31" s="206"/>
      <c r="L31" s="206"/>
      <c r="M31" s="26">
        <v>25859</v>
      </c>
      <c r="N31" s="206"/>
      <c r="O31" s="206"/>
      <c r="P31" s="206"/>
      <c r="Q31" s="206"/>
      <c r="R31" s="206"/>
      <c r="S31" s="203">
        <f t="shared" si="0"/>
        <v>0</v>
      </c>
      <c r="T31" s="206"/>
      <c r="U31" s="206"/>
      <c r="V31" s="206"/>
      <c r="W31" s="206"/>
      <c r="X31" s="206"/>
    </row>
    <row r="32" spans="1:24" ht="18" customHeight="1">
      <c r="A32" s="117" t="s">
        <v>211</v>
      </c>
      <c r="B32" s="183" t="s">
        <v>273</v>
      </c>
      <c r="C32" s="183" t="s">
        <v>274</v>
      </c>
      <c r="D32" s="183" t="s">
        <v>109</v>
      </c>
      <c r="E32" s="183" t="s">
        <v>214</v>
      </c>
      <c r="F32" s="183" t="s">
        <v>277</v>
      </c>
      <c r="G32" s="183" t="s">
        <v>278</v>
      </c>
      <c r="H32" s="26">
        <v>6800</v>
      </c>
      <c r="I32" s="26">
        <v>6800</v>
      </c>
      <c r="J32" s="206"/>
      <c r="K32" s="206"/>
      <c r="L32" s="206"/>
      <c r="M32" s="26">
        <v>6800</v>
      </c>
      <c r="N32" s="206"/>
      <c r="O32" s="206"/>
      <c r="P32" s="206"/>
      <c r="Q32" s="206"/>
      <c r="R32" s="206"/>
      <c r="S32" s="203">
        <f t="shared" si="0"/>
        <v>0</v>
      </c>
      <c r="T32" s="206"/>
      <c r="U32" s="206"/>
      <c r="V32" s="206"/>
      <c r="W32" s="206"/>
      <c r="X32" s="206"/>
    </row>
    <row r="33" spans="1:24" ht="18" customHeight="1">
      <c r="A33" s="117" t="s">
        <v>211</v>
      </c>
      <c r="B33" s="183" t="s">
        <v>273</v>
      </c>
      <c r="C33" s="183" t="s">
        <v>274</v>
      </c>
      <c r="D33" s="183" t="s">
        <v>109</v>
      </c>
      <c r="E33" s="183" t="s">
        <v>214</v>
      </c>
      <c r="F33" s="183" t="s">
        <v>279</v>
      </c>
      <c r="G33" s="183" t="s">
        <v>280</v>
      </c>
      <c r="H33" s="26">
        <v>11600</v>
      </c>
      <c r="I33" s="26">
        <v>11600</v>
      </c>
      <c r="J33" s="206"/>
      <c r="K33" s="206"/>
      <c r="L33" s="206"/>
      <c r="M33" s="26">
        <v>11600</v>
      </c>
      <c r="N33" s="206"/>
      <c r="O33" s="206"/>
      <c r="P33" s="206"/>
      <c r="Q33" s="206"/>
      <c r="R33" s="206"/>
      <c r="S33" s="203">
        <f t="shared" si="0"/>
        <v>0</v>
      </c>
      <c r="T33" s="206"/>
      <c r="U33" s="206"/>
      <c r="V33" s="206"/>
      <c r="W33" s="206"/>
      <c r="X33" s="206"/>
    </row>
    <row r="34" spans="1:24" ht="18" customHeight="1">
      <c r="A34" s="117" t="s">
        <v>211</v>
      </c>
      <c r="B34" s="183" t="s">
        <v>273</v>
      </c>
      <c r="C34" s="183" t="s">
        <v>274</v>
      </c>
      <c r="D34" s="183" t="s">
        <v>109</v>
      </c>
      <c r="E34" s="183" t="s">
        <v>214</v>
      </c>
      <c r="F34" s="183" t="s">
        <v>281</v>
      </c>
      <c r="G34" s="183" t="s">
        <v>282</v>
      </c>
      <c r="H34" s="26">
        <v>20000</v>
      </c>
      <c r="I34" s="26">
        <v>20000</v>
      </c>
      <c r="J34" s="206"/>
      <c r="K34" s="206"/>
      <c r="L34" s="206"/>
      <c r="M34" s="26">
        <v>20000</v>
      </c>
      <c r="N34" s="206"/>
      <c r="O34" s="206"/>
      <c r="P34" s="206"/>
      <c r="Q34" s="206"/>
      <c r="R34" s="206"/>
      <c r="S34" s="203">
        <f t="shared" si="0"/>
        <v>0</v>
      </c>
      <c r="T34" s="206"/>
      <c r="U34" s="206"/>
      <c r="V34" s="206"/>
      <c r="W34" s="206"/>
      <c r="X34" s="206"/>
    </row>
    <row r="35" spans="1:24" ht="18" customHeight="1">
      <c r="A35" s="117" t="s">
        <v>211</v>
      </c>
      <c r="B35" s="183" t="s">
        <v>283</v>
      </c>
      <c r="C35" s="183" t="s">
        <v>172</v>
      </c>
      <c r="D35" s="183" t="s">
        <v>109</v>
      </c>
      <c r="E35" s="183" t="s">
        <v>214</v>
      </c>
      <c r="F35" s="183" t="s">
        <v>284</v>
      </c>
      <c r="G35" s="183" t="s">
        <v>172</v>
      </c>
      <c r="H35" s="26">
        <v>3000</v>
      </c>
      <c r="I35" s="26">
        <v>3000</v>
      </c>
      <c r="J35" s="206"/>
      <c r="K35" s="206"/>
      <c r="L35" s="206"/>
      <c r="M35" s="26">
        <v>3000</v>
      </c>
      <c r="N35" s="206"/>
      <c r="O35" s="206"/>
      <c r="P35" s="206"/>
      <c r="Q35" s="206"/>
      <c r="R35" s="206"/>
      <c r="S35" s="203">
        <f t="shared" si="0"/>
        <v>0</v>
      </c>
      <c r="T35" s="206"/>
      <c r="U35" s="206"/>
      <c r="V35" s="206"/>
      <c r="W35" s="206"/>
      <c r="X35" s="206"/>
    </row>
    <row r="36" spans="1:24" ht="18" customHeight="1">
      <c r="A36" s="117" t="s">
        <v>211</v>
      </c>
      <c r="B36" s="183" t="s">
        <v>285</v>
      </c>
      <c r="C36" s="183" t="s">
        <v>286</v>
      </c>
      <c r="D36" s="183" t="s">
        <v>109</v>
      </c>
      <c r="E36" s="183" t="s">
        <v>214</v>
      </c>
      <c r="F36" s="183" t="s">
        <v>287</v>
      </c>
      <c r="G36" s="183" t="s">
        <v>286</v>
      </c>
      <c r="H36" s="26">
        <v>32741</v>
      </c>
      <c r="I36" s="26">
        <v>32741</v>
      </c>
      <c r="J36" s="206"/>
      <c r="K36" s="206"/>
      <c r="L36" s="206"/>
      <c r="M36" s="26">
        <v>32741</v>
      </c>
      <c r="N36" s="206"/>
      <c r="O36" s="206"/>
      <c r="P36" s="206"/>
      <c r="Q36" s="206"/>
      <c r="R36" s="206"/>
      <c r="S36" s="203">
        <f t="shared" si="0"/>
        <v>0</v>
      </c>
      <c r="T36" s="206"/>
      <c r="U36" s="206"/>
      <c r="V36" s="206"/>
      <c r="W36" s="206"/>
      <c r="X36" s="206"/>
    </row>
    <row r="37" spans="1:24" ht="18" customHeight="1">
      <c r="A37" s="117" t="s">
        <v>211</v>
      </c>
      <c r="B37" s="183" t="s">
        <v>288</v>
      </c>
      <c r="C37" s="183" t="s">
        <v>289</v>
      </c>
      <c r="D37" s="183" t="s">
        <v>109</v>
      </c>
      <c r="E37" s="183" t="s">
        <v>214</v>
      </c>
      <c r="F37" s="183" t="s">
        <v>275</v>
      </c>
      <c r="G37" s="183" t="s">
        <v>276</v>
      </c>
      <c r="H37" s="26">
        <v>9000</v>
      </c>
      <c r="I37" s="26">
        <v>9000</v>
      </c>
      <c r="J37" s="206"/>
      <c r="K37" s="206"/>
      <c r="L37" s="206"/>
      <c r="M37" s="26">
        <v>9000</v>
      </c>
      <c r="N37" s="206"/>
      <c r="O37" s="206"/>
      <c r="P37" s="206"/>
      <c r="Q37" s="206"/>
      <c r="R37" s="206"/>
      <c r="S37" s="203">
        <f t="shared" si="0"/>
        <v>0</v>
      </c>
      <c r="T37" s="206"/>
      <c r="U37" s="206"/>
      <c r="V37" s="206"/>
      <c r="W37" s="206"/>
      <c r="X37" s="206"/>
    </row>
    <row r="38" spans="1:24" ht="18" customHeight="1">
      <c r="A38" s="117" t="s">
        <v>211</v>
      </c>
      <c r="B38" s="183" t="s">
        <v>290</v>
      </c>
      <c r="C38" s="183" t="s">
        <v>291</v>
      </c>
      <c r="D38" s="183" t="s">
        <v>109</v>
      </c>
      <c r="E38" s="183" t="s">
        <v>214</v>
      </c>
      <c r="F38" s="183" t="s">
        <v>292</v>
      </c>
      <c r="G38" s="183" t="s">
        <v>293</v>
      </c>
      <c r="H38" s="26">
        <v>15000</v>
      </c>
      <c r="I38" s="26">
        <v>15000</v>
      </c>
      <c r="J38" s="206"/>
      <c r="K38" s="206"/>
      <c r="L38" s="206"/>
      <c r="M38" s="26">
        <v>15000</v>
      </c>
      <c r="N38" s="206"/>
      <c r="O38" s="206"/>
      <c r="P38" s="206"/>
      <c r="Q38" s="206"/>
      <c r="R38" s="206"/>
      <c r="S38" s="203">
        <f t="shared" si="0"/>
        <v>0</v>
      </c>
      <c r="T38" s="206"/>
      <c r="U38" s="206"/>
      <c r="V38" s="206"/>
      <c r="W38" s="206"/>
      <c r="X38" s="206"/>
    </row>
    <row r="39" spans="1:24" ht="18" customHeight="1">
      <c r="A39" s="117" t="s">
        <v>211</v>
      </c>
      <c r="B39" s="183" t="s">
        <v>294</v>
      </c>
      <c r="C39" s="183" t="s">
        <v>295</v>
      </c>
      <c r="D39" s="183" t="s">
        <v>109</v>
      </c>
      <c r="E39" s="183" t="s">
        <v>214</v>
      </c>
      <c r="F39" s="183" t="s">
        <v>219</v>
      </c>
      <c r="G39" s="183" t="s">
        <v>220</v>
      </c>
      <c r="H39" s="26">
        <v>11100</v>
      </c>
      <c r="I39" s="26">
        <v>11100</v>
      </c>
      <c r="J39" s="206"/>
      <c r="K39" s="206"/>
      <c r="L39" s="206"/>
      <c r="M39" s="26">
        <v>11100</v>
      </c>
      <c r="N39" s="206"/>
      <c r="O39" s="206"/>
      <c r="P39" s="206"/>
      <c r="Q39" s="206"/>
      <c r="R39" s="206"/>
      <c r="S39" s="203">
        <f t="shared" si="0"/>
        <v>0</v>
      </c>
      <c r="T39" s="206"/>
      <c r="U39" s="206"/>
      <c r="V39" s="206"/>
      <c r="W39" s="206"/>
      <c r="X39" s="206"/>
    </row>
    <row r="40" spans="1:24" ht="18" customHeight="1">
      <c r="A40" s="172" t="s">
        <v>119</v>
      </c>
      <c r="B40" s="172" t="s">
        <v>119</v>
      </c>
      <c r="C40" s="172"/>
      <c r="D40" s="172"/>
      <c r="E40" s="172"/>
      <c r="F40" s="172"/>
      <c r="G40" s="172"/>
      <c r="H40" s="203">
        <f aca="true" t="shared" si="1" ref="H40:M40">SUM(H9:H39)</f>
        <v>4505788</v>
      </c>
      <c r="I40" s="203">
        <f t="shared" si="1"/>
        <v>4505788</v>
      </c>
      <c r="J40" s="206"/>
      <c r="K40" s="206">
        <f t="shared" si="1"/>
        <v>0</v>
      </c>
      <c r="L40" s="206"/>
      <c r="M40" s="203">
        <f t="shared" si="1"/>
        <v>4505788</v>
      </c>
      <c r="N40" s="206">
        <f>SUM(N9:N39)</f>
        <v>0</v>
      </c>
      <c r="O40" s="206"/>
      <c r="P40" s="206">
        <f>SUM(P9:P39)</f>
        <v>0</v>
      </c>
      <c r="Q40" s="206"/>
      <c r="R40" s="206"/>
      <c r="S40" s="203">
        <f aca="true" t="shared" si="2" ref="S40:X40">SUM(S9:S39)</f>
        <v>0</v>
      </c>
      <c r="T40" s="206">
        <f t="shared" si="2"/>
        <v>0</v>
      </c>
      <c r="U40" s="206">
        <f t="shared" si="2"/>
        <v>0</v>
      </c>
      <c r="V40" s="206">
        <f t="shared" si="2"/>
        <v>0</v>
      </c>
      <c r="W40" s="206">
        <f t="shared" si="2"/>
        <v>0</v>
      </c>
      <c r="X40" s="206">
        <f t="shared" si="2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B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workbookViewId="0" topLeftCell="A1">
      <selection activeCell="K22" sqref="K22"/>
    </sheetView>
  </sheetViews>
  <sheetFormatPr defaultColWidth="8.8515625" defaultRowHeight="14.25" customHeight="1"/>
  <cols>
    <col min="1" max="1" width="13.00390625" style="82" customWidth="1"/>
    <col min="2" max="2" width="20.57421875" style="82" customWidth="1"/>
    <col min="3" max="3" width="25.57421875" style="82" customWidth="1"/>
    <col min="4" max="4" width="15.00390625" style="82" customWidth="1"/>
    <col min="5" max="5" width="11.140625" style="82" customWidth="1"/>
    <col min="6" max="6" width="10.00390625" style="82" customWidth="1"/>
    <col min="7" max="7" width="9.8515625" style="82" customWidth="1"/>
    <col min="8" max="8" width="10.140625" style="82" customWidth="1"/>
    <col min="9" max="9" width="12.7109375" style="82" customWidth="1"/>
    <col min="10" max="10" width="13.8515625" style="82" customWidth="1"/>
    <col min="11" max="11" width="12.8515625" style="82" customWidth="1"/>
    <col min="12" max="12" width="10.00390625" style="82" customWidth="1"/>
    <col min="13" max="13" width="10.57421875" style="82" customWidth="1"/>
    <col min="14" max="14" width="10.28125" style="82" customWidth="1"/>
    <col min="15" max="15" width="10.421875" style="82" customWidth="1"/>
    <col min="16" max="17" width="11.140625" style="82" customWidth="1"/>
    <col min="18" max="18" width="9.140625" style="82" customWidth="1"/>
    <col min="19" max="19" width="10.28125" style="82" customWidth="1"/>
    <col min="20" max="22" width="11.7109375" style="82" customWidth="1"/>
    <col min="23" max="23" width="10.28125" style="82" customWidth="1"/>
    <col min="24" max="24" width="9.140625" style="82" customWidth="1"/>
    <col min="25" max="16384" width="9.140625" style="82" bestFit="1" customWidth="1"/>
  </cols>
  <sheetData>
    <row r="1" spans="5:23" ht="13.5" customHeight="1">
      <c r="E1" s="179"/>
      <c r="F1" s="179"/>
      <c r="G1" s="179"/>
      <c r="H1" s="179"/>
      <c r="I1" s="83"/>
      <c r="J1" s="83"/>
      <c r="K1" s="83"/>
      <c r="L1" s="83"/>
      <c r="M1" s="83"/>
      <c r="N1" s="83"/>
      <c r="O1" s="83"/>
      <c r="P1" s="83"/>
      <c r="Q1" s="83"/>
      <c r="W1" s="84" t="s">
        <v>296</v>
      </c>
    </row>
    <row r="2" spans="1:23" ht="27.75" customHeight="1">
      <c r="A2" s="72" t="s">
        <v>297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3.5" customHeight="1">
      <c r="A3" s="163" t="str">
        <f>'财务收支预算总表01-1'!A3</f>
        <v>单位名称：大姚县交通运输局</v>
      </c>
      <c r="B3" s="163"/>
      <c r="C3" s="180"/>
      <c r="D3" s="180"/>
      <c r="E3" s="180"/>
      <c r="F3" s="180"/>
      <c r="G3" s="180"/>
      <c r="H3" s="180"/>
      <c r="I3" s="109"/>
      <c r="J3" s="109"/>
      <c r="K3" s="109"/>
      <c r="L3" s="109"/>
      <c r="M3" s="109"/>
      <c r="N3" s="109"/>
      <c r="O3" s="109"/>
      <c r="P3" s="109"/>
      <c r="Q3" s="109"/>
      <c r="W3" s="159" t="s">
        <v>168</v>
      </c>
    </row>
    <row r="4" spans="1:23" ht="15.75" customHeight="1">
      <c r="A4" s="122" t="s">
        <v>298</v>
      </c>
      <c r="B4" s="122" t="s">
        <v>178</v>
      </c>
      <c r="C4" s="122" t="s">
        <v>179</v>
      </c>
      <c r="D4" s="122" t="s">
        <v>299</v>
      </c>
      <c r="E4" s="122" t="s">
        <v>180</v>
      </c>
      <c r="F4" s="122" t="s">
        <v>181</v>
      </c>
      <c r="G4" s="122" t="s">
        <v>300</v>
      </c>
      <c r="H4" s="122" t="s">
        <v>301</v>
      </c>
      <c r="I4" s="122" t="s">
        <v>55</v>
      </c>
      <c r="J4" s="111" t="s">
        <v>302</v>
      </c>
      <c r="K4" s="111"/>
      <c r="L4" s="111"/>
      <c r="M4" s="111"/>
      <c r="N4" s="111" t="s">
        <v>187</v>
      </c>
      <c r="O4" s="111"/>
      <c r="P4" s="111"/>
      <c r="Q4" s="194" t="s">
        <v>61</v>
      </c>
      <c r="R4" s="111" t="s">
        <v>62</v>
      </c>
      <c r="S4" s="111"/>
      <c r="T4" s="111"/>
      <c r="U4" s="111"/>
      <c r="V4" s="111"/>
      <c r="W4" s="111"/>
    </row>
    <row r="5" spans="1:23" ht="17.25" customHeight="1">
      <c r="A5" s="122"/>
      <c r="B5" s="122"/>
      <c r="C5" s="122"/>
      <c r="D5" s="122"/>
      <c r="E5" s="122"/>
      <c r="F5" s="122"/>
      <c r="G5" s="122"/>
      <c r="H5" s="122"/>
      <c r="I5" s="122"/>
      <c r="J5" s="111" t="s">
        <v>58</v>
      </c>
      <c r="K5" s="111"/>
      <c r="L5" s="194" t="s">
        <v>59</v>
      </c>
      <c r="M5" s="194" t="s">
        <v>60</v>
      </c>
      <c r="N5" s="194" t="s">
        <v>58</v>
      </c>
      <c r="O5" s="194" t="s">
        <v>59</v>
      </c>
      <c r="P5" s="194" t="s">
        <v>60</v>
      </c>
      <c r="Q5" s="194"/>
      <c r="R5" s="194" t="s">
        <v>57</v>
      </c>
      <c r="S5" s="194" t="s">
        <v>63</v>
      </c>
      <c r="T5" s="194" t="s">
        <v>303</v>
      </c>
      <c r="U5" s="194" t="s">
        <v>65</v>
      </c>
      <c r="V5" s="194" t="s">
        <v>66</v>
      </c>
      <c r="W5" s="194" t="s">
        <v>67</v>
      </c>
    </row>
    <row r="6" spans="1:23" ht="27">
      <c r="A6" s="122"/>
      <c r="B6" s="122"/>
      <c r="C6" s="122"/>
      <c r="D6" s="122"/>
      <c r="E6" s="122"/>
      <c r="F6" s="122"/>
      <c r="G6" s="122"/>
      <c r="H6" s="122"/>
      <c r="I6" s="122"/>
      <c r="J6" s="195" t="s">
        <v>57</v>
      </c>
      <c r="K6" s="195" t="s">
        <v>304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</row>
    <row r="7" spans="1:23" ht="15" customHeight="1">
      <c r="A7" s="181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>
        <v>8</v>
      </c>
      <c r="I7" s="181">
        <v>9</v>
      </c>
      <c r="J7" s="181">
        <v>10</v>
      </c>
      <c r="K7" s="181">
        <v>11</v>
      </c>
      <c r="L7" s="181">
        <v>12</v>
      </c>
      <c r="M7" s="181">
        <v>13</v>
      </c>
      <c r="N7" s="181">
        <v>14</v>
      </c>
      <c r="O7" s="181">
        <v>15</v>
      </c>
      <c r="P7" s="181">
        <v>16</v>
      </c>
      <c r="Q7" s="181">
        <v>17</v>
      </c>
      <c r="R7" s="181">
        <v>18</v>
      </c>
      <c r="S7" s="181">
        <v>19</v>
      </c>
      <c r="T7" s="181">
        <v>20</v>
      </c>
      <c r="U7" s="181">
        <v>21</v>
      </c>
      <c r="V7" s="181">
        <v>22</v>
      </c>
      <c r="W7" s="181">
        <v>23</v>
      </c>
    </row>
    <row r="8" spans="1:23" ht="25.5" customHeight="1">
      <c r="A8" s="182"/>
      <c r="B8" s="182"/>
      <c r="C8" s="183" t="s">
        <v>305</v>
      </c>
      <c r="D8" s="182"/>
      <c r="E8" s="184" t="s">
        <v>111</v>
      </c>
      <c r="F8" s="184" t="s">
        <v>306</v>
      </c>
      <c r="G8" s="184" t="s">
        <v>307</v>
      </c>
      <c r="H8" s="184" t="s">
        <v>308</v>
      </c>
      <c r="I8" s="196">
        <v>722700</v>
      </c>
      <c r="J8" s="196">
        <v>722700</v>
      </c>
      <c r="K8" s="196">
        <v>722700</v>
      </c>
      <c r="L8" s="197"/>
      <c r="M8" s="197"/>
      <c r="N8" s="197"/>
      <c r="O8" s="197"/>
      <c r="P8" s="197"/>
      <c r="Q8" s="197"/>
      <c r="R8" s="197">
        <f>S8+T8+U8+V8+W8</f>
        <v>0</v>
      </c>
      <c r="S8" s="197"/>
      <c r="T8" s="197"/>
      <c r="U8" s="197"/>
      <c r="V8" s="197"/>
      <c r="W8" s="197"/>
    </row>
    <row r="9" spans="1:23" ht="30.75" customHeight="1">
      <c r="A9" s="184" t="s">
        <v>309</v>
      </c>
      <c r="B9" s="184" t="s">
        <v>310</v>
      </c>
      <c r="C9" s="185" t="s">
        <v>305</v>
      </c>
      <c r="D9" s="186" t="s">
        <v>68</v>
      </c>
      <c r="E9" s="187"/>
      <c r="F9" s="187"/>
      <c r="G9" s="187"/>
      <c r="H9" s="187"/>
      <c r="I9" s="198">
        <v>722700</v>
      </c>
      <c r="J9" s="198">
        <v>722700</v>
      </c>
      <c r="K9" s="198">
        <v>722700</v>
      </c>
      <c r="L9" s="199"/>
      <c r="M9" s="199"/>
      <c r="N9" s="199"/>
      <c r="O9" s="199"/>
      <c r="P9" s="199"/>
      <c r="Q9" s="199"/>
      <c r="R9" s="197">
        <f>S9+T9+U9+V9+W9</f>
        <v>0</v>
      </c>
      <c r="S9" s="199"/>
      <c r="T9" s="199"/>
      <c r="U9" s="199"/>
      <c r="V9" s="199"/>
      <c r="W9" s="199"/>
    </row>
    <row r="10" spans="1:23" ht="28.5" customHeight="1">
      <c r="A10" s="187"/>
      <c r="B10" s="187"/>
      <c r="C10" s="183" t="s">
        <v>311</v>
      </c>
      <c r="D10" s="188"/>
      <c r="E10" s="184" t="s">
        <v>91</v>
      </c>
      <c r="F10" s="184" t="s">
        <v>312</v>
      </c>
      <c r="G10" s="184" t="s">
        <v>313</v>
      </c>
      <c r="H10" s="184" t="s">
        <v>314</v>
      </c>
      <c r="I10" s="196">
        <v>11352</v>
      </c>
      <c r="J10" s="196">
        <v>11352</v>
      </c>
      <c r="K10" s="196">
        <v>11352</v>
      </c>
      <c r="L10" s="199"/>
      <c r="M10" s="199"/>
      <c r="N10" s="199"/>
      <c r="O10" s="199"/>
      <c r="P10" s="199"/>
      <c r="Q10" s="199"/>
      <c r="R10" s="197">
        <f>S10+T10+U10+V10+W10</f>
        <v>0</v>
      </c>
      <c r="S10" s="199"/>
      <c r="T10" s="199"/>
      <c r="U10" s="199"/>
      <c r="V10" s="199"/>
      <c r="W10" s="199"/>
    </row>
    <row r="11" spans="1:23" ht="27.75" customHeight="1">
      <c r="A11" s="184" t="s">
        <v>315</v>
      </c>
      <c r="B11" s="184" t="s">
        <v>316</v>
      </c>
      <c r="C11" s="185" t="s">
        <v>311</v>
      </c>
      <c r="D11" s="186" t="s">
        <v>68</v>
      </c>
      <c r="E11" s="189"/>
      <c r="F11" s="189"/>
      <c r="G11" s="189"/>
      <c r="H11" s="189"/>
      <c r="I11" s="198">
        <v>11352</v>
      </c>
      <c r="J11" s="198">
        <v>11352</v>
      </c>
      <c r="K11" s="198">
        <v>11352</v>
      </c>
      <c r="L11" s="199"/>
      <c r="M11" s="199"/>
      <c r="N11" s="199"/>
      <c r="O11" s="199"/>
      <c r="P11" s="199"/>
      <c r="Q11" s="199"/>
      <c r="R11" s="197">
        <f>S11+T11+U11+V11+W11</f>
        <v>0</v>
      </c>
      <c r="S11" s="199"/>
      <c r="T11" s="199"/>
      <c r="U11" s="199"/>
      <c r="V11" s="199"/>
      <c r="W11" s="199"/>
    </row>
    <row r="12" spans="1:23" ht="18.75" customHeight="1">
      <c r="A12" s="190" t="s">
        <v>119</v>
      </c>
      <c r="B12" s="191"/>
      <c r="C12" s="192"/>
      <c r="D12" s="192"/>
      <c r="E12" s="192"/>
      <c r="F12" s="192"/>
      <c r="G12" s="192"/>
      <c r="H12" s="193"/>
      <c r="I12" s="200">
        <f aca="true" t="shared" si="0" ref="I12:K12">I8+I10</f>
        <v>734052</v>
      </c>
      <c r="J12" s="200">
        <f t="shared" si="0"/>
        <v>734052</v>
      </c>
      <c r="K12" s="200">
        <f t="shared" si="0"/>
        <v>734052</v>
      </c>
      <c r="L12" s="201">
        <f aca="true" t="shared" si="1" ref="I12:P12">SUM(L8:L11)</f>
        <v>0</v>
      </c>
      <c r="M12" s="201">
        <f t="shared" si="1"/>
        <v>0</v>
      </c>
      <c r="N12" s="201">
        <f t="shared" si="1"/>
        <v>0</v>
      </c>
      <c r="O12" s="201">
        <f t="shared" si="1"/>
        <v>0</v>
      </c>
      <c r="P12" s="201">
        <f t="shared" si="1"/>
        <v>0</v>
      </c>
      <c r="Q12" s="201"/>
      <c r="R12" s="197">
        <f aca="true" t="shared" si="2" ref="R12:W12">SUM(R8:R11)</f>
        <v>0</v>
      </c>
      <c r="S12" s="201">
        <f t="shared" si="2"/>
        <v>0</v>
      </c>
      <c r="T12" s="201">
        <f t="shared" si="2"/>
        <v>0</v>
      </c>
      <c r="U12" s="201">
        <f t="shared" si="2"/>
        <v>0</v>
      </c>
      <c r="V12" s="201">
        <f t="shared" si="2"/>
        <v>0</v>
      </c>
      <c r="W12" s="201">
        <f t="shared" si="2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34">
      <selection activeCell="B21" sqref="B21"/>
    </sheetView>
  </sheetViews>
  <sheetFormatPr defaultColWidth="8.8515625" defaultRowHeight="12.75"/>
  <cols>
    <col min="1" max="1" width="34.28125" style="69" customWidth="1"/>
    <col min="2" max="2" width="29.00390625" style="69" customWidth="1"/>
    <col min="3" max="4" width="23.57421875" style="69" customWidth="1"/>
    <col min="5" max="5" width="33.7109375" style="69" customWidth="1"/>
    <col min="6" max="6" width="11.28125" style="70" customWidth="1"/>
    <col min="7" max="7" width="25.140625" style="69" customWidth="1"/>
    <col min="8" max="8" width="15.57421875" style="70" customWidth="1"/>
    <col min="9" max="9" width="13.421875" style="70" customWidth="1"/>
    <col min="10" max="10" width="18.8515625" style="69" customWidth="1"/>
    <col min="11" max="11" width="9.140625" style="70" customWidth="1"/>
    <col min="12" max="16384" width="9.140625" style="70" bestFit="1" customWidth="1"/>
  </cols>
  <sheetData>
    <row r="1" ht="12" customHeight="1">
      <c r="J1" s="81" t="s">
        <v>317</v>
      </c>
    </row>
    <row r="2" spans="1:10" ht="28.5" customHeight="1">
      <c r="A2" s="71" t="s">
        <v>318</v>
      </c>
      <c r="B2" s="72"/>
      <c r="C2" s="72"/>
      <c r="D2" s="72"/>
      <c r="E2" s="73"/>
      <c r="F2" s="74"/>
      <c r="G2" s="73"/>
      <c r="H2" s="74"/>
      <c r="I2" s="74"/>
      <c r="J2" s="73"/>
    </row>
    <row r="3" ht="17.25" customHeight="1">
      <c r="A3" s="75" t="str">
        <f>'财务收支预算总表01-1'!A3</f>
        <v>单位名称：大姚县交通运输局</v>
      </c>
    </row>
    <row r="4" spans="1:10" ht="44.25" customHeight="1">
      <c r="A4" s="76" t="s">
        <v>319</v>
      </c>
      <c r="B4" s="76" t="s">
        <v>320</v>
      </c>
      <c r="C4" s="76" t="s">
        <v>321</v>
      </c>
      <c r="D4" s="76" t="s">
        <v>322</v>
      </c>
      <c r="E4" s="76" t="s">
        <v>323</v>
      </c>
      <c r="F4" s="21" t="s">
        <v>324</v>
      </c>
      <c r="G4" s="76" t="s">
        <v>325</v>
      </c>
      <c r="H4" s="21" t="s">
        <v>326</v>
      </c>
      <c r="I4" s="21" t="s">
        <v>327</v>
      </c>
      <c r="J4" s="76" t="s">
        <v>328</v>
      </c>
    </row>
    <row r="5" spans="1:10" ht="14.2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21">
        <v>6</v>
      </c>
      <c r="G5" s="76">
        <v>7</v>
      </c>
      <c r="H5" s="21">
        <v>8</v>
      </c>
      <c r="I5" s="21">
        <v>9</v>
      </c>
      <c r="J5" s="76">
        <v>10</v>
      </c>
    </row>
    <row r="6" spans="1:10" ht="14.25" customHeight="1">
      <c r="A6" s="79" t="s">
        <v>68</v>
      </c>
      <c r="B6" s="76"/>
      <c r="C6" s="76"/>
      <c r="D6" s="76"/>
      <c r="E6" s="76"/>
      <c r="F6" s="21"/>
      <c r="G6" s="76"/>
      <c r="H6" s="21"/>
      <c r="I6" s="21"/>
      <c r="J6" s="76"/>
    </row>
    <row r="7" spans="1:10" ht="30" customHeight="1">
      <c r="A7" s="79" t="s">
        <v>329</v>
      </c>
      <c r="B7" s="79" t="s">
        <v>330</v>
      </c>
      <c r="C7" s="76"/>
      <c r="D7" s="76"/>
      <c r="E7" s="76"/>
      <c r="F7" s="21"/>
      <c r="G7" s="76"/>
      <c r="H7" s="21"/>
      <c r="I7" s="21"/>
      <c r="J7" s="76"/>
    </row>
    <row r="8" spans="1:10" ht="30" customHeight="1">
      <c r="A8" s="76"/>
      <c r="B8" s="76"/>
      <c r="C8" s="175" t="s">
        <v>331</v>
      </c>
      <c r="D8" s="175" t="s">
        <v>45</v>
      </c>
      <c r="E8" s="175" t="s">
        <v>45</v>
      </c>
      <c r="F8" s="21"/>
      <c r="G8" s="76"/>
      <c r="H8" s="21"/>
      <c r="I8" s="21"/>
      <c r="J8" s="76"/>
    </row>
    <row r="9" spans="1:10" ht="30" customHeight="1">
      <c r="A9" s="76"/>
      <c r="B9" s="76"/>
      <c r="C9" s="175" t="s">
        <v>45</v>
      </c>
      <c r="D9" s="175" t="s">
        <v>332</v>
      </c>
      <c r="E9" s="175" t="s">
        <v>45</v>
      </c>
      <c r="F9" s="21"/>
      <c r="G9" s="76"/>
      <c r="H9" s="21"/>
      <c r="I9" s="21"/>
      <c r="J9" s="76"/>
    </row>
    <row r="10" spans="1:10" ht="52.5" customHeight="1">
      <c r="A10" s="76"/>
      <c r="B10" s="76"/>
      <c r="C10" s="175" t="s">
        <v>45</v>
      </c>
      <c r="D10" s="175" t="s">
        <v>45</v>
      </c>
      <c r="E10" s="175" t="s">
        <v>333</v>
      </c>
      <c r="F10" s="80" t="s">
        <v>334</v>
      </c>
      <c r="G10" s="175" t="s">
        <v>198</v>
      </c>
      <c r="H10" s="80" t="s">
        <v>335</v>
      </c>
      <c r="I10" s="80" t="s">
        <v>336</v>
      </c>
      <c r="J10" s="27" t="s">
        <v>337</v>
      </c>
    </row>
    <row r="11" spans="1:10" ht="30" customHeight="1">
      <c r="A11" s="76"/>
      <c r="B11" s="76"/>
      <c r="C11" s="175" t="s">
        <v>45</v>
      </c>
      <c r="D11" s="175" t="s">
        <v>338</v>
      </c>
      <c r="E11" s="175" t="s">
        <v>45</v>
      </c>
      <c r="F11" s="80" t="s">
        <v>45</v>
      </c>
      <c r="G11" s="175" t="s">
        <v>45</v>
      </c>
      <c r="H11" s="80" t="s">
        <v>45</v>
      </c>
      <c r="I11" s="80" t="s">
        <v>45</v>
      </c>
      <c r="J11" s="27" t="s">
        <v>45</v>
      </c>
    </row>
    <row r="12" spans="1:10" ht="30" customHeight="1">
      <c r="A12" s="76"/>
      <c r="B12" s="76"/>
      <c r="C12" s="175" t="s">
        <v>45</v>
      </c>
      <c r="D12" s="175" t="s">
        <v>45</v>
      </c>
      <c r="E12" s="175" t="s">
        <v>339</v>
      </c>
      <c r="F12" s="80" t="s">
        <v>334</v>
      </c>
      <c r="G12" s="175" t="s">
        <v>340</v>
      </c>
      <c r="H12" s="80" t="s">
        <v>341</v>
      </c>
      <c r="I12" s="80" t="s">
        <v>342</v>
      </c>
      <c r="J12" s="27" t="s">
        <v>343</v>
      </c>
    </row>
    <row r="13" spans="1:10" ht="30" customHeight="1">
      <c r="A13" s="76"/>
      <c r="B13" s="76"/>
      <c r="C13" s="175" t="s">
        <v>45</v>
      </c>
      <c r="D13" s="175" t="s">
        <v>344</v>
      </c>
      <c r="E13" s="175" t="s">
        <v>45</v>
      </c>
      <c r="F13" s="80" t="s">
        <v>45</v>
      </c>
      <c r="G13" s="175" t="s">
        <v>45</v>
      </c>
      <c r="H13" s="80" t="s">
        <v>45</v>
      </c>
      <c r="I13" s="80" t="s">
        <v>45</v>
      </c>
      <c r="J13" s="27" t="s">
        <v>45</v>
      </c>
    </row>
    <row r="14" spans="1:10" ht="30" customHeight="1">
      <c r="A14" s="76"/>
      <c r="B14" s="76"/>
      <c r="C14" s="175" t="s">
        <v>45</v>
      </c>
      <c r="D14" s="175" t="s">
        <v>45</v>
      </c>
      <c r="E14" s="175" t="s">
        <v>345</v>
      </c>
      <c r="F14" s="80" t="s">
        <v>334</v>
      </c>
      <c r="G14" s="175" t="s">
        <v>346</v>
      </c>
      <c r="H14" s="80" t="s">
        <v>341</v>
      </c>
      <c r="I14" s="80" t="s">
        <v>342</v>
      </c>
      <c r="J14" s="27" t="s">
        <v>347</v>
      </c>
    </row>
    <row r="15" spans="1:10" ht="30" customHeight="1">
      <c r="A15" s="76"/>
      <c r="B15" s="76"/>
      <c r="C15" s="175" t="s">
        <v>348</v>
      </c>
      <c r="D15" s="175" t="s">
        <v>45</v>
      </c>
      <c r="E15" s="175" t="s">
        <v>45</v>
      </c>
      <c r="F15" s="80" t="s">
        <v>45</v>
      </c>
      <c r="G15" s="175" t="s">
        <v>45</v>
      </c>
      <c r="H15" s="80" t="s">
        <v>45</v>
      </c>
      <c r="I15" s="80" t="s">
        <v>45</v>
      </c>
      <c r="J15" s="27" t="s">
        <v>45</v>
      </c>
    </row>
    <row r="16" spans="1:10" ht="30" customHeight="1">
      <c r="A16" s="76"/>
      <c r="B16" s="76"/>
      <c r="C16" s="175" t="s">
        <v>45</v>
      </c>
      <c r="D16" s="175" t="s">
        <v>349</v>
      </c>
      <c r="E16" s="175" t="s">
        <v>45</v>
      </c>
      <c r="F16" s="80" t="s">
        <v>45</v>
      </c>
      <c r="G16" s="175" t="s">
        <v>45</v>
      </c>
      <c r="H16" s="80" t="s">
        <v>45</v>
      </c>
      <c r="I16" s="80" t="s">
        <v>45</v>
      </c>
      <c r="J16" s="27" t="s">
        <v>45</v>
      </c>
    </row>
    <row r="17" spans="1:10" ht="30" customHeight="1">
      <c r="A17" s="76"/>
      <c r="B17" s="76"/>
      <c r="C17" s="175" t="s">
        <v>45</v>
      </c>
      <c r="D17" s="175" t="s">
        <v>45</v>
      </c>
      <c r="E17" s="175" t="s">
        <v>350</v>
      </c>
      <c r="F17" s="80" t="s">
        <v>334</v>
      </c>
      <c r="G17" s="175" t="s">
        <v>351</v>
      </c>
      <c r="H17" s="80" t="s">
        <v>341</v>
      </c>
      <c r="I17" s="80" t="s">
        <v>342</v>
      </c>
      <c r="J17" s="27" t="s">
        <v>352</v>
      </c>
    </row>
    <row r="18" spans="1:10" ht="30" customHeight="1">
      <c r="A18" s="76"/>
      <c r="B18" s="76"/>
      <c r="C18" s="175" t="s">
        <v>353</v>
      </c>
      <c r="D18" s="175" t="s">
        <v>45</v>
      </c>
      <c r="E18" s="175" t="s">
        <v>45</v>
      </c>
      <c r="F18" s="80" t="s">
        <v>45</v>
      </c>
      <c r="G18" s="175" t="s">
        <v>45</v>
      </c>
      <c r="H18" s="80" t="s">
        <v>45</v>
      </c>
      <c r="I18" s="80" t="s">
        <v>45</v>
      </c>
      <c r="J18" s="27" t="s">
        <v>45</v>
      </c>
    </row>
    <row r="19" spans="1:10" ht="30" customHeight="1">
      <c r="A19" s="76"/>
      <c r="B19" s="76"/>
      <c r="C19" s="175" t="s">
        <v>45</v>
      </c>
      <c r="D19" s="175" t="s">
        <v>354</v>
      </c>
      <c r="E19" s="175" t="s">
        <v>45</v>
      </c>
      <c r="F19" s="80" t="s">
        <v>45</v>
      </c>
      <c r="G19" s="175" t="s">
        <v>45</v>
      </c>
      <c r="H19" s="80" t="s">
        <v>45</v>
      </c>
      <c r="I19" s="80" t="s">
        <v>45</v>
      </c>
      <c r="J19" s="27" t="s">
        <v>45</v>
      </c>
    </row>
    <row r="20" spans="1:10" ht="37.5" customHeight="1">
      <c r="A20" s="76"/>
      <c r="B20" s="76"/>
      <c r="C20" s="175" t="s">
        <v>45</v>
      </c>
      <c r="D20" s="175" t="s">
        <v>45</v>
      </c>
      <c r="E20" s="175" t="s">
        <v>355</v>
      </c>
      <c r="F20" s="80" t="s">
        <v>334</v>
      </c>
      <c r="G20" s="175" t="s">
        <v>356</v>
      </c>
      <c r="H20" s="80" t="s">
        <v>357</v>
      </c>
      <c r="I20" s="80" t="s">
        <v>342</v>
      </c>
      <c r="J20" s="27" t="s">
        <v>358</v>
      </c>
    </row>
    <row r="21" spans="1:10" ht="37.5" customHeight="1">
      <c r="A21" s="79" t="s">
        <v>68</v>
      </c>
      <c r="B21" s="76"/>
      <c r="C21" s="176"/>
      <c r="D21" s="176"/>
      <c r="E21" s="176"/>
      <c r="F21" s="177"/>
      <c r="G21" s="176"/>
      <c r="H21" s="177"/>
      <c r="I21" s="177"/>
      <c r="J21" s="178"/>
    </row>
    <row r="22" spans="1:10" ht="37.5" customHeight="1">
      <c r="A22" s="79" t="s">
        <v>359</v>
      </c>
      <c r="B22" s="79" t="s">
        <v>360</v>
      </c>
      <c r="C22" s="176"/>
      <c r="D22" s="176"/>
      <c r="E22" s="176"/>
      <c r="F22" s="177"/>
      <c r="G22" s="176"/>
      <c r="H22" s="177"/>
      <c r="I22" s="177"/>
      <c r="J22" s="178"/>
    </row>
    <row r="23" spans="1:10" ht="37.5" customHeight="1">
      <c r="A23" s="76"/>
      <c r="B23" s="76"/>
      <c r="C23" s="175" t="s">
        <v>331</v>
      </c>
      <c r="D23" s="175" t="s">
        <v>45</v>
      </c>
      <c r="E23" s="175" t="s">
        <v>45</v>
      </c>
      <c r="F23" s="80" t="s">
        <v>45</v>
      </c>
      <c r="G23" s="175" t="s">
        <v>45</v>
      </c>
      <c r="H23" s="80" t="s">
        <v>45</v>
      </c>
      <c r="I23" s="80" t="s">
        <v>45</v>
      </c>
      <c r="J23" s="27" t="s">
        <v>45</v>
      </c>
    </row>
    <row r="24" spans="1:10" ht="37.5" customHeight="1">
      <c r="A24" s="76"/>
      <c r="B24" s="76"/>
      <c r="C24" s="175" t="s">
        <v>45</v>
      </c>
      <c r="D24" s="175" t="s">
        <v>332</v>
      </c>
      <c r="E24" s="175" t="s">
        <v>45</v>
      </c>
      <c r="F24" s="80" t="s">
        <v>45</v>
      </c>
      <c r="G24" s="175" t="s">
        <v>45</v>
      </c>
      <c r="H24" s="80" t="s">
        <v>45</v>
      </c>
      <c r="I24" s="80" t="s">
        <v>45</v>
      </c>
      <c r="J24" s="27" t="s">
        <v>45</v>
      </c>
    </row>
    <row r="25" spans="1:10" ht="37.5" customHeight="1">
      <c r="A25" s="76"/>
      <c r="B25" s="76"/>
      <c r="C25" s="175" t="s">
        <v>45</v>
      </c>
      <c r="D25" s="175" t="s">
        <v>45</v>
      </c>
      <c r="E25" s="175" t="s">
        <v>361</v>
      </c>
      <c r="F25" s="80" t="s">
        <v>334</v>
      </c>
      <c r="G25" s="175" t="s">
        <v>159</v>
      </c>
      <c r="H25" s="80" t="s">
        <v>362</v>
      </c>
      <c r="I25" s="80" t="s">
        <v>336</v>
      </c>
      <c r="J25" s="27" t="s">
        <v>363</v>
      </c>
    </row>
    <row r="26" spans="1:10" ht="37.5" customHeight="1">
      <c r="A26" s="76"/>
      <c r="B26" s="76"/>
      <c r="C26" s="175" t="s">
        <v>45</v>
      </c>
      <c r="D26" s="175" t="s">
        <v>338</v>
      </c>
      <c r="E26" s="175" t="s">
        <v>45</v>
      </c>
      <c r="F26" s="80" t="s">
        <v>45</v>
      </c>
      <c r="G26" s="175" t="s">
        <v>45</v>
      </c>
      <c r="H26" s="80" t="s">
        <v>45</v>
      </c>
      <c r="I26" s="80" t="s">
        <v>45</v>
      </c>
      <c r="J26" s="27" t="s">
        <v>45</v>
      </c>
    </row>
    <row r="27" spans="1:10" ht="37.5" customHeight="1">
      <c r="A27" s="76"/>
      <c r="B27" s="76"/>
      <c r="C27" s="175" t="s">
        <v>45</v>
      </c>
      <c r="D27" s="175" t="s">
        <v>45</v>
      </c>
      <c r="E27" s="175" t="s">
        <v>364</v>
      </c>
      <c r="F27" s="80" t="s">
        <v>334</v>
      </c>
      <c r="G27" s="175" t="s">
        <v>340</v>
      </c>
      <c r="H27" s="80" t="s">
        <v>341</v>
      </c>
      <c r="I27" s="80" t="s">
        <v>342</v>
      </c>
      <c r="J27" s="27" t="s">
        <v>365</v>
      </c>
    </row>
    <row r="28" spans="1:10" ht="37.5" customHeight="1">
      <c r="A28" s="76"/>
      <c r="B28" s="76"/>
      <c r="C28" s="175" t="s">
        <v>45</v>
      </c>
      <c r="D28" s="175" t="s">
        <v>344</v>
      </c>
      <c r="E28" s="175" t="s">
        <v>45</v>
      </c>
      <c r="F28" s="80" t="s">
        <v>45</v>
      </c>
      <c r="G28" s="175" t="s">
        <v>45</v>
      </c>
      <c r="H28" s="80" t="s">
        <v>45</v>
      </c>
      <c r="I28" s="80" t="s">
        <v>45</v>
      </c>
      <c r="J28" s="27" t="s">
        <v>45</v>
      </c>
    </row>
    <row r="29" spans="1:10" ht="37.5" customHeight="1">
      <c r="A29" s="76"/>
      <c r="B29" s="76"/>
      <c r="C29" s="175" t="s">
        <v>45</v>
      </c>
      <c r="D29" s="175" t="s">
        <v>45</v>
      </c>
      <c r="E29" s="175" t="s">
        <v>366</v>
      </c>
      <c r="F29" s="80" t="s">
        <v>334</v>
      </c>
      <c r="G29" s="175" t="s">
        <v>346</v>
      </c>
      <c r="H29" s="80" t="s">
        <v>341</v>
      </c>
      <c r="I29" s="80" t="s">
        <v>342</v>
      </c>
      <c r="J29" s="27" t="s">
        <v>367</v>
      </c>
    </row>
    <row r="30" spans="1:10" ht="37.5" customHeight="1">
      <c r="A30" s="76"/>
      <c r="B30" s="76"/>
      <c r="C30" s="175" t="s">
        <v>348</v>
      </c>
      <c r="D30" s="175" t="s">
        <v>45</v>
      </c>
      <c r="E30" s="175" t="s">
        <v>45</v>
      </c>
      <c r="F30" s="80" t="s">
        <v>45</v>
      </c>
      <c r="G30" s="175" t="s">
        <v>45</v>
      </c>
      <c r="H30" s="80" t="s">
        <v>45</v>
      </c>
      <c r="I30" s="80" t="s">
        <v>45</v>
      </c>
      <c r="J30" s="27" t="s">
        <v>45</v>
      </c>
    </row>
    <row r="31" spans="1:10" ht="37.5" customHeight="1">
      <c r="A31" s="76"/>
      <c r="B31" s="76"/>
      <c r="C31" s="175" t="s">
        <v>45</v>
      </c>
      <c r="D31" s="175" t="s">
        <v>349</v>
      </c>
      <c r="E31" s="175" t="s">
        <v>45</v>
      </c>
      <c r="F31" s="80" t="s">
        <v>45</v>
      </c>
      <c r="G31" s="175" t="s">
        <v>45</v>
      </c>
      <c r="H31" s="80" t="s">
        <v>45</v>
      </c>
      <c r="I31" s="80" t="s">
        <v>45</v>
      </c>
      <c r="J31" s="27" t="s">
        <v>45</v>
      </c>
    </row>
    <row r="32" spans="1:10" ht="37.5" customHeight="1">
      <c r="A32" s="76"/>
      <c r="B32" s="76"/>
      <c r="C32" s="175" t="s">
        <v>45</v>
      </c>
      <c r="D32" s="175" t="s">
        <v>45</v>
      </c>
      <c r="E32" s="175" t="s">
        <v>368</v>
      </c>
      <c r="F32" s="80" t="s">
        <v>334</v>
      </c>
      <c r="G32" s="175" t="s">
        <v>351</v>
      </c>
      <c r="H32" s="80" t="s">
        <v>341</v>
      </c>
      <c r="I32" s="80" t="s">
        <v>342</v>
      </c>
      <c r="J32" s="27" t="s">
        <v>369</v>
      </c>
    </row>
    <row r="33" spans="1:10" ht="30" customHeight="1">
      <c r="A33" s="76"/>
      <c r="B33" s="76"/>
      <c r="C33" s="175" t="s">
        <v>353</v>
      </c>
      <c r="D33" s="175" t="s">
        <v>45</v>
      </c>
      <c r="E33" s="175" t="s">
        <v>45</v>
      </c>
      <c r="F33" s="80" t="s">
        <v>45</v>
      </c>
      <c r="G33" s="175" t="s">
        <v>45</v>
      </c>
      <c r="H33" s="80" t="s">
        <v>45</v>
      </c>
      <c r="I33" s="80" t="s">
        <v>45</v>
      </c>
      <c r="J33" s="27" t="s">
        <v>45</v>
      </c>
    </row>
    <row r="34" spans="1:10" ht="42" customHeight="1">
      <c r="A34" s="77"/>
      <c r="B34" s="78"/>
      <c r="C34" s="175" t="s">
        <v>45</v>
      </c>
      <c r="D34" s="175" t="s">
        <v>354</v>
      </c>
      <c r="E34" s="175" t="s">
        <v>45</v>
      </c>
      <c r="F34" s="80" t="s">
        <v>45</v>
      </c>
      <c r="G34" s="175" t="s">
        <v>45</v>
      </c>
      <c r="H34" s="80" t="s">
        <v>45</v>
      </c>
      <c r="I34" s="80" t="s">
        <v>45</v>
      </c>
      <c r="J34" s="27" t="s">
        <v>45</v>
      </c>
    </row>
    <row r="35" spans="1:10" ht="42.75" customHeight="1">
      <c r="A35" s="27" t="s">
        <v>45</v>
      </c>
      <c r="B35" s="27" t="s">
        <v>45</v>
      </c>
      <c r="C35" s="175" t="s">
        <v>45</v>
      </c>
      <c r="D35" s="175" t="s">
        <v>45</v>
      </c>
      <c r="E35" s="175" t="s">
        <v>370</v>
      </c>
      <c r="F35" s="80" t="s">
        <v>371</v>
      </c>
      <c r="G35" s="175" t="s">
        <v>356</v>
      </c>
      <c r="H35" s="80" t="s">
        <v>357</v>
      </c>
      <c r="I35" s="80" t="s">
        <v>336</v>
      </c>
      <c r="J35" s="27" t="s">
        <v>372</v>
      </c>
    </row>
    <row r="36" ht="12">
      <c r="A36" s="174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奶油梨涡</cp:lastModifiedBy>
  <cp:lastPrinted>2021-01-13T07:07:30Z</cp:lastPrinted>
  <dcterms:created xsi:type="dcterms:W3CDTF">2020-01-11T06:24:04Z</dcterms:created>
  <dcterms:modified xsi:type="dcterms:W3CDTF">2024-03-06T01:55:37Z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BDE6ECF3AA04450089FDC37D3C81DCC2_12</vt:lpwstr>
  </property>
</Properties>
</file>